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1400" firstSheet="3" activeTab="4"/>
  </bookViews>
  <sheets>
    <sheet name="0515修正" sheetId="6" state="hidden" r:id="rId1"/>
    <sheet name="0722修正" sheetId="7" state="hidden" r:id="rId2"/>
    <sheet name="案１" sheetId="9" state="hidden" r:id="rId3"/>
    <sheet name="使い方" sheetId="8" r:id="rId4"/>
    <sheet name="各回ごと" sheetId="11" r:id="rId5"/>
    <sheet name="案２" sheetId="10" state="hidden" r:id="rId6"/>
    <sheet name="１学期" sheetId="12" r:id="rId7"/>
    <sheet name="２学期" sheetId="25" r:id="rId8"/>
    <sheet name="３学期" sheetId="26" r:id="rId9"/>
    <sheet name="国語" sheetId="3" state="hidden" r:id="rId10"/>
    <sheet name="ポートフォリオ" sheetId="5" state="hidden" r:id="rId11"/>
    <sheet name="社会190416" sheetId="4" state="hidden" r:id="rId12"/>
  </sheets>
  <definedNames>
    <definedName name="_xlnm.Print_Area" localSheetId="0">'0515修正'!$A$1:$K$41</definedName>
    <definedName name="_xlnm.Print_Area" localSheetId="1">'0722修正'!$A$1:$K$41</definedName>
    <definedName name="_xlnm.Print_Area" localSheetId="6">'１学期'!$A$1:$L$58</definedName>
    <definedName name="_xlnm.Print_Area" localSheetId="7">'２学期'!$A$1:$L$58</definedName>
    <definedName name="_xlnm.Print_Area" localSheetId="8">'３学期'!$A$1:$L$58</definedName>
    <definedName name="_xlnm.Print_Area" localSheetId="10">ポートフォリオ!$A$1:$K$35</definedName>
    <definedName name="_xlnm.Print_Area" localSheetId="2">案１!$A$1:$L$43</definedName>
    <definedName name="_xlnm.Print_Area" localSheetId="5">案２!$A$1:$L$33</definedName>
    <definedName name="_xlnm.Print_Area" localSheetId="4">各回ごと!$A$1:$L$226</definedName>
    <definedName name="_xlnm.Print_Area" localSheetId="3">使い方!$A$1:$M$68</definedName>
    <definedName name="_xlnm.Print_Titles" localSheetId="0">'0515修正'!$1:$4</definedName>
    <definedName name="_xlnm.Print_Titles" localSheetId="1">'0722修正'!$1:$4</definedName>
    <definedName name="_xlnm.Print_Titles" localSheetId="6">'１学期'!$1:$3</definedName>
    <definedName name="_xlnm.Print_Titles" localSheetId="7">'２学期'!$1:$3</definedName>
    <definedName name="_xlnm.Print_Titles" localSheetId="8">'３学期'!$1:$3</definedName>
    <definedName name="_xlnm.Print_Titles" localSheetId="2">案１!$1:$5</definedName>
    <definedName name="_xlnm.Print_Titles" localSheetId="5">案２!$1:$3</definedName>
    <definedName name="_xlnm.Print_Titles" localSheetId="4">各回ごと!$1:$2</definedName>
    <definedName name="_xlnm.Print_Titles" localSheetId="9">国語!$1:$5</definedName>
    <definedName name="_xlnm.Print_Titles" localSheetId="11">社会190416!$1:$5</definedName>
    <definedName name="Z_3AED594C_A259_47FF_A40C_FD90CB68775E_.wvu.PrintTitles" localSheetId="0" hidden="1">'0515修正'!$1:$4</definedName>
    <definedName name="Z_3AED594C_A259_47FF_A40C_FD90CB68775E_.wvu.PrintTitles" localSheetId="1" hidden="1">'0722修正'!$1:$4</definedName>
    <definedName name="Z_3AED594C_A259_47FF_A40C_FD90CB68775E_.wvu.PrintTitles" localSheetId="6" hidden="1">'１学期'!$1:$3</definedName>
    <definedName name="Z_3AED594C_A259_47FF_A40C_FD90CB68775E_.wvu.PrintTitles" localSheetId="7" hidden="1">'２学期'!$1:$3</definedName>
    <definedName name="Z_3AED594C_A259_47FF_A40C_FD90CB68775E_.wvu.PrintTitles" localSheetId="8" hidden="1">'３学期'!$1:$3</definedName>
    <definedName name="Z_3AED594C_A259_47FF_A40C_FD90CB68775E_.wvu.PrintTitles" localSheetId="2" hidden="1">案１!$1:$5</definedName>
    <definedName name="Z_3AED594C_A259_47FF_A40C_FD90CB68775E_.wvu.PrintTitles" localSheetId="5" hidden="1">案２!$1:$3</definedName>
    <definedName name="Z_3AED594C_A259_47FF_A40C_FD90CB68775E_.wvu.PrintTitles" localSheetId="4" hidden="1">各回ごと!$1:$6</definedName>
    <definedName name="Z_3AED594C_A259_47FF_A40C_FD90CB68775E_.wvu.PrintTitles" localSheetId="3" hidden="1">使い方!$1:$4</definedName>
    <definedName name="Z_3AED594C_A259_47FF_A40C_FD90CB68775E_.wvu.PrintTitles" localSheetId="11" hidden="1">社会190416!$1:$5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 i="12" l="1"/>
  <c r="L1" i="25"/>
  <c r="L1" i="26"/>
  <c r="E58" i="26" l="1"/>
  <c r="A58" i="26"/>
  <c r="J56" i="26"/>
  <c r="G56" i="26"/>
  <c r="A56" i="26"/>
  <c r="B54" i="26"/>
  <c r="E58" i="25"/>
  <c r="A58" i="25"/>
  <c r="J56" i="25"/>
  <c r="G56" i="25"/>
  <c r="A56" i="25"/>
  <c r="B54" i="25"/>
  <c r="E58" i="12"/>
  <c r="A58" i="12"/>
  <c r="J56" i="12"/>
  <c r="G56" i="12"/>
  <c r="A56" i="12"/>
  <c r="B54" i="12"/>
  <c r="J51" i="26" l="1"/>
  <c r="J46" i="26"/>
  <c r="J41" i="26"/>
  <c r="J36" i="26"/>
  <c r="J31" i="26"/>
  <c r="J26" i="26"/>
  <c r="J21" i="26"/>
  <c r="J16" i="26"/>
  <c r="J51" i="25"/>
  <c r="J46" i="25"/>
  <c r="J41" i="25"/>
  <c r="J36" i="25"/>
  <c r="J31" i="25"/>
  <c r="J26" i="25"/>
  <c r="J21" i="25"/>
  <c r="J16" i="25"/>
  <c r="G51" i="26"/>
  <c r="G46" i="26"/>
  <c r="G41" i="26"/>
  <c r="G36" i="26"/>
  <c r="G31" i="26"/>
  <c r="G26" i="26"/>
  <c r="G21" i="26"/>
  <c r="G16" i="26"/>
  <c r="G51" i="25"/>
  <c r="G46" i="25"/>
  <c r="G41" i="25"/>
  <c r="G36" i="25"/>
  <c r="G31" i="25"/>
  <c r="G26" i="25"/>
  <c r="G21" i="25"/>
  <c r="G16" i="25"/>
  <c r="J51" i="12"/>
  <c r="J46" i="12"/>
  <c r="J41" i="12"/>
  <c r="J36" i="12"/>
  <c r="J31" i="12"/>
  <c r="J26" i="12"/>
  <c r="J21" i="12"/>
  <c r="G51" i="12"/>
  <c r="G46" i="12"/>
  <c r="G41" i="12"/>
  <c r="G36" i="12"/>
  <c r="G31" i="12"/>
  <c r="G26" i="12"/>
  <c r="G21" i="12"/>
  <c r="J16" i="12"/>
  <c r="G16" i="12"/>
  <c r="A16" i="12"/>
  <c r="E53" i="26" l="1"/>
  <c r="A53" i="26"/>
  <c r="A51" i="26"/>
  <c r="B49" i="26"/>
  <c r="E48" i="26"/>
  <c r="A48" i="26"/>
  <c r="A46" i="26"/>
  <c r="B44" i="26"/>
  <c r="E43" i="26"/>
  <c r="A43" i="26"/>
  <c r="A41" i="26"/>
  <c r="B39" i="26"/>
  <c r="E53" i="25"/>
  <c r="A53" i="25"/>
  <c r="A51" i="25"/>
  <c r="B49" i="25"/>
  <c r="E48" i="25"/>
  <c r="A48" i="25"/>
  <c r="A46" i="25"/>
  <c r="B44" i="25"/>
  <c r="E43" i="25"/>
  <c r="A43" i="25"/>
  <c r="A41" i="25"/>
  <c r="B39" i="25"/>
  <c r="E53" i="12"/>
  <c r="A53" i="12"/>
  <c r="A51" i="12"/>
  <c r="B49" i="12"/>
  <c r="E48" i="12"/>
  <c r="A48" i="12"/>
  <c r="A46" i="12"/>
  <c r="B44" i="12"/>
  <c r="E43" i="12"/>
  <c r="A43" i="12"/>
  <c r="A41" i="12"/>
  <c r="B39" i="12"/>
  <c r="B223" i="11"/>
  <c r="B218" i="11"/>
  <c r="J217" i="11"/>
  <c r="G217" i="11"/>
  <c r="B217" i="11"/>
  <c r="B209" i="11"/>
  <c r="B204" i="11"/>
  <c r="J203" i="11"/>
  <c r="G203" i="11"/>
  <c r="B203" i="11"/>
  <c r="B195" i="11"/>
  <c r="B190" i="11"/>
  <c r="J189" i="11"/>
  <c r="G189" i="11"/>
  <c r="B189" i="11"/>
  <c r="B181" i="11"/>
  <c r="B176" i="11"/>
  <c r="J175" i="11"/>
  <c r="G175" i="11"/>
  <c r="B175" i="11"/>
  <c r="B167" i="11"/>
  <c r="B162" i="11"/>
  <c r="J161" i="11"/>
  <c r="G161" i="11"/>
  <c r="B161" i="11"/>
  <c r="E38" i="26" l="1"/>
  <c r="A38" i="26"/>
  <c r="A36" i="26"/>
  <c r="B34" i="26"/>
  <c r="E33" i="26"/>
  <c r="A33" i="26"/>
  <c r="A31" i="26"/>
  <c r="B29" i="26"/>
  <c r="E28" i="26"/>
  <c r="A28" i="26"/>
  <c r="A26" i="26"/>
  <c r="B24" i="26"/>
  <c r="E23" i="26"/>
  <c r="A23" i="26"/>
  <c r="A21" i="26"/>
  <c r="B19" i="26"/>
  <c r="E18" i="26"/>
  <c r="A18" i="26"/>
  <c r="A16" i="26"/>
  <c r="B14" i="26"/>
  <c r="E38" i="25"/>
  <c r="A38" i="25"/>
  <c r="A36" i="25"/>
  <c r="B34" i="25"/>
  <c r="E33" i="25"/>
  <c r="A33" i="25"/>
  <c r="A31" i="25"/>
  <c r="B29" i="25"/>
  <c r="E28" i="25"/>
  <c r="A28" i="25"/>
  <c r="A26" i="25"/>
  <c r="B24" i="25"/>
  <c r="E23" i="25"/>
  <c r="A23" i="25"/>
  <c r="A21" i="25"/>
  <c r="B19" i="25"/>
  <c r="E18" i="25"/>
  <c r="A18" i="25"/>
  <c r="A16" i="25"/>
  <c r="B14" i="25"/>
  <c r="E38" i="12"/>
  <c r="A38" i="12"/>
  <c r="A36" i="12"/>
  <c r="B34" i="12"/>
  <c r="E33" i="12"/>
  <c r="A33" i="12"/>
  <c r="A31" i="12"/>
  <c r="B29" i="12"/>
  <c r="E28" i="12"/>
  <c r="A28" i="12"/>
  <c r="A26" i="12"/>
  <c r="B24" i="12"/>
  <c r="E23" i="12"/>
  <c r="A23" i="12"/>
  <c r="A21" i="12"/>
  <c r="B19" i="12"/>
  <c r="E18" i="12"/>
  <c r="A18" i="12"/>
  <c r="B14" i="12"/>
  <c r="J7" i="11"/>
  <c r="G7" i="11"/>
  <c r="J147" i="11"/>
  <c r="G147" i="11"/>
  <c r="J133" i="11"/>
  <c r="G133" i="11"/>
  <c r="J119" i="11"/>
  <c r="G119" i="11"/>
  <c r="J105" i="11"/>
  <c r="G105" i="11"/>
  <c r="J91" i="11"/>
  <c r="G91" i="11"/>
  <c r="J77" i="11"/>
  <c r="G77" i="11"/>
  <c r="J63" i="11"/>
  <c r="G63" i="11"/>
  <c r="J49" i="11"/>
  <c r="G49" i="11"/>
  <c r="J35" i="11"/>
  <c r="G35" i="11"/>
  <c r="J21" i="11"/>
  <c r="G21" i="11"/>
  <c r="B8" i="11" l="1"/>
  <c r="B153" i="11" l="1"/>
  <c r="B148" i="11"/>
  <c r="B147" i="11"/>
  <c r="B139" i="11"/>
  <c r="B134" i="11"/>
  <c r="B133" i="11"/>
  <c r="B125" i="11"/>
  <c r="B120" i="11"/>
  <c r="B119" i="11"/>
  <c r="B111" i="11"/>
  <c r="B106" i="11"/>
  <c r="B105" i="11"/>
  <c r="B97" i="11"/>
  <c r="B92" i="11"/>
  <c r="B91" i="11"/>
  <c r="B83" i="11"/>
  <c r="B78" i="11"/>
  <c r="B77" i="11"/>
  <c r="B69" i="11"/>
  <c r="B64" i="11"/>
  <c r="B63" i="11"/>
  <c r="B50" i="11"/>
  <c r="B36" i="11"/>
  <c r="B7" i="11"/>
  <c r="B55" i="11"/>
  <c r="B41" i="11"/>
  <c r="B27" i="11"/>
  <c r="B13" i="11"/>
  <c r="B49" i="11"/>
  <c r="B35" i="11"/>
  <c r="B22" i="11"/>
  <c r="B21" i="11"/>
  <c r="L7" i="9"/>
  <c r="L6" i="9"/>
  <c r="K6" i="7"/>
  <c r="K5" i="7"/>
  <c r="K5" i="6"/>
  <c r="K6" i="6"/>
  <c r="K23" i="3"/>
  <c r="K22" i="3"/>
  <c r="K7" i="3"/>
  <c r="K6" i="3"/>
  <c r="K73" i="5"/>
  <c r="K72" i="5"/>
  <c r="K74" i="5" s="1"/>
  <c r="K67" i="5"/>
  <c r="K66" i="5"/>
  <c r="K68" i="5" s="1"/>
  <c r="K61" i="5"/>
  <c r="K60" i="5"/>
  <c r="K55" i="5"/>
  <c r="K54" i="5"/>
  <c r="K56" i="5" s="1"/>
  <c r="K49" i="5"/>
  <c r="K48" i="5"/>
  <c r="K50" i="5" s="1"/>
  <c r="K43" i="5"/>
  <c r="K42" i="5"/>
  <c r="K44" i="5" s="1"/>
  <c r="K37" i="5"/>
  <c r="K36" i="5"/>
  <c r="K38" i="5" s="1"/>
  <c r="K31" i="5"/>
  <c r="K30" i="5"/>
  <c r="K32" i="5" s="1"/>
  <c r="K25" i="5"/>
  <c r="K24" i="5"/>
  <c r="K19" i="5"/>
  <c r="K18" i="5"/>
  <c r="K7" i="5"/>
  <c r="K6" i="5"/>
  <c r="K62" i="5"/>
  <c r="K26" i="5"/>
  <c r="K90" i="4"/>
  <c r="K91" i="4" s="1"/>
  <c r="K89" i="4"/>
  <c r="K84" i="4"/>
  <c r="K85" i="4" s="1"/>
  <c r="K83" i="4"/>
  <c r="K78" i="4"/>
  <c r="K77" i="4"/>
  <c r="K72" i="4"/>
  <c r="K71" i="4"/>
  <c r="K73" i="4" s="1"/>
  <c r="K66" i="4"/>
  <c r="K65" i="4"/>
  <c r="K67" i="4" s="1"/>
  <c r="K60" i="4"/>
  <c r="K59" i="4"/>
  <c r="K61" i="4" s="1"/>
  <c r="K54" i="4"/>
  <c r="K53" i="4"/>
  <c r="K48" i="4"/>
  <c r="K47" i="4"/>
  <c r="K49" i="4" s="1"/>
  <c r="K38" i="4"/>
  <c r="K37" i="4"/>
  <c r="K28" i="4"/>
  <c r="K27" i="4"/>
  <c r="K18" i="4"/>
  <c r="K17" i="4"/>
  <c r="K7" i="4"/>
  <c r="K6" i="4"/>
  <c r="K55" i="4"/>
  <c r="K79" i="4"/>
  <c r="K15" i="3"/>
  <c r="K14" i="3"/>
</calcChain>
</file>

<file path=xl/sharedStrings.xml><?xml version="1.0" encoding="utf-8"?>
<sst xmlns="http://schemas.openxmlformats.org/spreadsheetml/2006/main" count="1904" uniqueCount="335">
  <si>
    <t>学習日</t>
  </si>
  <si>
    <t>知識・技能</t>
  </si>
  <si>
    <t>思考・判断・表現</t>
  </si>
  <si>
    <t>合計</t>
  </si>
  <si>
    <t>点</t>
  </si>
  <si>
    <t>単元</t>
    <rPh sb="0" eb="2">
      <t>タンゲン</t>
    </rPh>
    <phoneticPr fontId="3"/>
  </si>
  <si>
    <t>月　　日</t>
    <phoneticPr fontId="3"/>
  </si>
  <si>
    <t>得　点</t>
    <phoneticPr fontId="3"/>
  </si>
  <si>
    <t>学習の見通し</t>
    <rPh sb="0" eb="2">
      <t>ガクシュウ</t>
    </rPh>
    <rPh sb="3" eb="5">
      <t>ミトオ</t>
    </rPh>
    <phoneticPr fontId="3"/>
  </si>
  <si>
    <t>学習のふり返り</t>
    <rPh sb="0" eb="2">
      <t>ガクシュウ</t>
    </rPh>
    <rPh sb="5" eb="6">
      <t>カエ</t>
    </rPh>
    <phoneticPr fontId="3"/>
  </si>
  <si>
    <t>評価プリント,確認プリントver.</t>
    <rPh sb="0" eb="2">
      <t>ヒョウカ</t>
    </rPh>
    <rPh sb="7" eb="9">
      <t>カクニン</t>
    </rPh>
    <phoneticPr fontId="3"/>
  </si>
  <si>
    <t>評価プリント</t>
    <rPh sb="0" eb="2">
      <t>ヒョウカ</t>
    </rPh>
    <phoneticPr fontId="3"/>
  </si>
  <si>
    <t>確認プリント</t>
    <rPh sb="0" eb="2">
      <t>カクニン</t>
    </rPh>
    <phoneticPr fontId="3"/>
  </si>
  <si>
    <t>小説の読み取り①</t>
    <rPh sb="0" eb="2">
      <t>ショウセツ</t>
    </rPh>
    <rPh sb="3" eb="4">
      <t>ヨ</t>
    </rPh>
    <rPh sb="5" eb="6">
      <t>ト</t>
    </rPh>
    <phoneticPr fontId="3"/>
  </si>
  <si>
    <r>
      <rPr>
        <u/>
        <sz val="9.5"/>
        <color theme="1"/>
        <rFont val="HGPｺﾞｼｯｸM"/>
        <family val="3"/>
        <charset val="128"/>
      </rPr>
      <t>学習の見通し</t>
    </r>
    <r>
      <rPr>
        <sz val="9.5"/>
        <color theme="1"/>
        <rFont val="HGPｺﾞｼｯｸM"/>
        <family val="3"/>
        <charset val="128"/>
      </rPr>
      <t xml:space="preserve">
□漢字を正しく読み書きできる
□語句の知識を正しく理解できる
□場面の展開に注意して読むことができる。
□場面の展開に注意して読むという学習に、粘り強く取り組んでいる。</t>
    </r>
    <rPh sb="9" eb="11">
      <t>カンジ</t>
    </rPh>
    <rPh sb="12" eb="13">
      <t>タダ</t>
    </rPh>
    <rPh sb="15" eb="16">
      <t>ヨ</t>
    </rPh>
    <rPh sb="17" eb="18">
      <t>カ</t>
    </rPh>
    <rPh sb="24" eb="26">
      <t>ゴク</t>
    </rPh>
    <rPh sb="27" eb="29">
      <t>チシキ</t>
    </rPh>
    <rPh sb="30" eb="31">
      <t>タダ</t>
    </rPh>
    <rPh sb="33" eb="35">
      <t>リカイ</t>
    </rPh>
    <rPh sb="40" eb="42">
      <t>バメン</t>
    </rPh>
    <rPh sb="43" eb="45">
      <t>テンカイ</t>
    </rPh>
    <rPh sb="46" eb="48">
      <t>チュウイ</t>
    </rPh>
    <rPh sb="50" eb="51">
      <t>ヨ</t>
    </rPh>
    <rPh sb="61" eb="63">
      <t>バメン</t>
    </rPh>
    <rPh sb="64" eb="66">
      <t>テンカイ</t>
    </rPh>
    <rPh sb="67" eb="69">
      <t>チュウイ</t>
    </rPh>
    <rPh sb="71" eb="72">
      <t>ヨ</t>
    </rPh>
    <rPh sb="76" eb="78">
      <t>ガクシュウ</t>
    </rPh>
    <rPh sb="80" eb="81">
      <t>ネバ</t>
    </rPh>
    <rPh sb="82" eb="83">
      <t>ヅヨ</t>
    </rPh>
    <rPh sb="84" eb="85">
      <t>ト</t>
    </rPh>
    <rPh sb="86" eb="87">
      <t>ク</t>
    </rPh>
    <phoneticPr fontId="3"/>
  </si>
  <si>
    <t>12点以上</t>
    <phoneticPr fontId="3"/>
  </si>
  <si>
    <t>11点以下</t>
    <phoneticPr fontId="3"/>
  </si>
  <si>
    <t>64点以上</t>
    <phoneticPr fontId="3"/>
  </si>
  <si>
    <t>48点以上</t>
    <phoneticPr fontId="3"/>
  </si>
  <si>
    <t>47点以下</t>
    <phoneticPr fontId="3"/>
  </si>
  <si>
    <t>□間違えた問題をもう一度解こう！</t>
    <phoneticPr fontId="3"/>
  </si>
  <si>
    <t>□解説・解答を読みながら、もう一度解こう！</t>
    <rPh sb="7" eb="8">
      <t>ヨ</t>
    </rPh>
    <rPh sb="15" eb="17">
      <t>イチド</t>
    </rPh>
    <rPh sb="17" eb="18">
      <t>ト</t>
    </rPh>
    <phoneticPr fontId="3"/>
  </si>
  <si>
    <t>16点以上</t>
    <phoneticPr fontId="3"/>
  </si>
  <si>
    <t>□場面の展開に注意しながら，別の文章を読んでみよう！</t>
    <rPh sb="1" eb="3">
      <t>バメン</t>
    </rPh>
    <rPh sb="4" eb="6">
      <t>テンカイ</t>
    </rPh>
    <rPh sb="7" eb="9">
      <t>チュウイ</t>
    </rPh>
    <rPh sb="14" eb="15">
      <t>ベツ</t>
    </rPh>
    <rPh sb="16" eb="18">
      <t>ブンショウ</t>
    </rPh>
    <rPh sb="19" eb="20">
      <t>ヨ</t>
    </rPh>
    <phoneticPr fontId="3"/>
  </si>
  <si>
    <t>Ｗプリント社会　学習の計画と記録 *ポートフォリオ*</t>
    <rPh sb="5" eb="7">
      <t>シャカイ</t>
    </rPh>
    <rPh sb="8" eb="10">
      <t>ガクシュウ</t>
    </rPh>
    <rPh sb="11" eb="13">
      <t>ケイカク</t>
    </rPh>
    <rPh sb="14" eb="16">
      <t>キロク</t>
    </rPh>
    <phoneticPr fontId="3"/>
  </si>
  <si>
    <t>例</t>
    <rPh sb="0" eb="1">
      <t>レイ</t>
    </rPh>
    <phoneticPr fontId="3"/>
  </si>
  <si>
    <t>世界の姿</t>
  </si>
  <si>
    <t>月　　日</t>
    <phoneticPr fontId="3"/>
  </si>
  <si>
    <r>
      <rPr>
        <u/>
        <sz val="9.5"/>
        <color theme="1"/>
        <rFont val="HGPｺﾞｼｯｸM"/>
        <family val="3"/>
        <charset val="128"/>
      </rPr>
      <t>学習の目標</t>
    </r>
    <r>
      <rPr>
        <sz val="9.5"/>
        <color theme="1"/>
        <rFont val="HGPｺﾞｼｯｸM"/>
        <family val="3"/>
        <charset val="128"/>
      </rPr>
      <t xml:space="preserve">
□世界の気候帯について理解できる。
□世界のおもな宗教について理解できる。
□高知に住む人々の生活のようすを資料から読み取ることができる。
□宗教と人々の生活との関係を資料から考えることができる。</t>
    </r>
    <rPh sb="3" eb="5">
      <t>モクヒョウ</t>
    </rPh>
    <phoneticPr fontId="3"/>
  </si>
  <si>
    <t>１．単元の学習に意欲的に取り組めましたか。</t>
    <rPh sb="2" eb="4">
      <t>タンゲン</t>
    </rPh>
    <rPh sb="5" eb="7">
      <t>ガクシュウ</t>
    </rPh>
    <phoneticPr fontId="3"/>
  </si>
  <si>
    <t>Ａ</t>
    <phoneticPr fontId="3"/>
  </si>
  <si>
    <t>　Ａ　毎日意欲的に取り組んだ　　Ｂ　だいたい取り組んだ</t>
    <phoneticPr fontId="3"/>
  </si>
  <si>
    <t>　Ｃ　あまり取り組めなかった　　Ｄ　ほとんど取り組めなかった</t>
    <phoneticPr fontId="3"/>
  </si>
  <si>
    <t>２．下の学習の振り返りができましたか。</t>
    <phoneticPr fontId="3"/>
  </si>
  <si>
    <t>Ｂ</t>
    <phoneticPr fontId="3"/>
  </si>
  <si>
    <t>　Ａ　できた　　Ｂ　少しできた　　Ｃ　あまりできなかった　　Ｄ　できなかった</t>
    <phoneticPr fontId="3"/>
  </si>
  <si>
    <r>
      <t xml:space="preserve">目標(得点や学習時間など)
</t>
    </r>
    <r>
      <rPr>
        <sz val="14"/>
        <color theme="1"/>
        <rFont val="HGPｺﾞｼｯｸM"/>
        <family val="3"/>
        <charset val="128"/>
      </rPr>
      <t xml:space="preserve">・１日30分ふり返る。
・テストで80点とる。
・
</t>
    </r>
    <rPh sb="0" eb="2">
      <t>モクヒョウ</t>
    </rPh>
    <rPh sb="3" eb="5">
      <t>トクテン</t>
    </rPh>
    <rPh sb="6" eb="8">
      <t>ガクシュウ</t>
    </rPh>
    <rPh sb="8" eb="10">
      <t>ジカン</t>
    </rPh>
    <rPh sb="16" eb="17">
      <t>ニチ</t>
    </rPh>
    <rPh sb="19" eb="20">
      <t>フン</t>
    </rPh>
    <rPh sb="22" eb="23">
      <t>カエ</t>
    </rPh>
    <rPh sb="33" eb="34">
      <t>テン</t>
    </rPh>
    <phoneticPr fontId="3"/>
  </si>
  <si>
    <t>32点以上</t>
  </si>
  <si>
    <t>24点以上</t>
  </si>
  <si>
    <t>23点以下</t>
  </si>
  <si>
    <t>18点以上</t>
  </si>
  <si>
    <t>17点以下</t>
  </si>
  <si>
    <t>□解説・解答の頭のストレッチに取り組んだ</t>
    <rPh sb="1" eb="3">
      <t>カイセツ</t>
    </rPh>
    <rPh sb="4" eb="6">
      <t>カイトウ</t>
    </rPh>
    <phoneticPr fontId="3"/>
  </si>
  <si>
    <t>□間違えた問題を読み，答えを空いたスペースに２回書いた</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</si>
  <si>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</si>
  <si>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</si>
  <si>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</si>
  <si>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□内容が教科書の何ページに書いてあるのか調べて問題用紙に書いた</t>
    <phoneticPr fontId="3"/>
  </si>
  <si>
    <r>
      <t>ふり返り　</t>
    </r>
    <r>
      <rPr>
        <sz val="14"/>
        <color theme="1"/>
        <rFont val="游ゴシック"/>
        <family val="3"/>
        <charset val="128"/>
        <scheme val="minor"/>
      </rPr>
      <t>・テスト前を中心に，しっかり学習のふり返りができた。
・テストでは問題文をしっかり読むことが課題。</t>
    </r>
    <rPh sb="9" eb="10">
      <t>マエ</t>
    </rPh>
    <rPh sb="11" eb="13">
      <t>チュウシン</t>
    </rPh>
    <rPh sb="19" eb="21">
      <t>ガクシュウ</t>
    </rPh>
    <rPh sb="24" eb="25">
      <t>カエ</t>
    </rPh>
    <rPh sb="38" eb="40">
      <t>モンダイ</t>
    </rPh>
    <rPh sb="40" eb="41">
      <t>ブン</t>
    </rPh>
    <rPh sb="46" eb="47">
      <t>ヨ</t>
    </rPh>
    <rPh sb="51" eb="53">
      <t>カダイ</t>
    </rPh>
    <phoneticPr fontId="3"/>
  </si>
  <si>
    <t>世界各地の人々の生活と環境</t>
  </si>
  <si>
    <t>月　　日</t>
    <phoneticPr fontId="3"/>
  </si>
  <si>
    <t>学習の目標
□世界の気候帯について理解できる。
□世界のおもな宗教について理解できる。
□高知に住む人々の生活のようすを資料から読み取ることができる。
□宗教と人々の生活との関係を資料から考えることができる。</t>
    <rPh sb="3" eb="5">
      <t>モクヒョウ</t>
    </rPh>
    <phoneticPr fontId="3"/>
  </si>
  <si>
    <t>月　　日</t>
    <phoneticPr fontId="3"/>
  </si>
  <si>
    <t>１．プリント実施前に意欲的に学習に取り組めましたか。</t>
    <phoneticPr fontId="3"/>
  </si>
  <si>
    <t>　Ａ　毎日意欲的に取り組んだ　　Ｂ　だいたい取り組んだ</t>
    <phoneticPr fontId="3"/>
  </si>
  <si>
    <t>　Ｃ　あまり取り組めなかった　　Ｄ　ほとんど取り組めなかった</t>
    <phoneticPr fontId="3"/>
  </si>
  <si>
    <t>２．下の学習の振り返りができましたか。</t>
    <phoneticPr fontId="3"/>
  </si>
  <si>
    <t>　Ａ　できた　　Ｂ　少しできた　　Ｃ　あまりできなかった　　Ｄ　できなかった</t>
    <phoneticPr fontId="3"/>
  </si>
  <si>
    <t>目標(得点や学習時間など)</t>
    <rPh sb="0" eb="2">
      <t>モクヒョウ</t>
    </rPh>
    <rPh sb="3" eb="5">
      <t>トクテン</t>
    </rPh>
    <rPh sb="6" eb="8">
      <t>ガクシュウ</t>
    </rPh>
    <rPh sb="8" eb="10">
      <t>ジカン</t>
    </rPh>
    <phoneticPr fontId="3"/>
  </si>
  <si>
    <t>□間違えた問題を読み，答えを空いたスペースに２回書いた</t>
    <phoneticPr fontId="3"/>
  </si>
  <si>
    <t>□教科書を見ながら，もう一度大問１をノートに解いた</t>
    <phoneticPr fontId="3"/>
  </si>
  <si>
    <t>□内容が教科書の何ページに書いてあるのか調べて問題用紙に書いた</t>
    <phoneticPr fontId="3"/>
  </si>
  <si>
    <t>ふり返り</t>
    <phoneticPr fontId="3"/>
  </si>
  <si>
    <t>アジア州</t>
  </si>
  <si>
    <t>学習の目標
□アジア州の地形や宗教，人口や産業などに関する用語を書くことができる。
□アジア州の地図やグラフを読み取ることができる。
□アジア州の人口と産業について，資料を参考に考えることができる。
□アジア州の食文化についてその背景を書けている。</t>
    <rPh sb="3" eb="5">
      <t>モクヒョウ</t>
    </rPh>
    <phoneticPr fontId="3"/>
  </si>
  <si>
    <t>　Ｃ　あまり取り組めなかった　　Ｄ　ほとんど取り組めなかった</t>
    <phoneticPr fontId="3"/>
  </si>
  <si>
    <t>２．下の学習の振り返りができましたか。</t>
    <phoneticPr fontId="3"/>
  </si>
  <si>
    <t>　Ａ　できた　　Ｂ　少しできた　　Ｃ　あまりできなかった　　Ｄ　できなかった</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</si>
  <si>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</si>
  <si>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</si>
  <si>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</si>
  <si>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□内容が教科書の何ページに書いてあるのか調べて問題用紙に書いた</t>
    <phoneticPr fontId="3"/>
  </si>
  <si>
    <t>ふり返り</t>
    <phoneticPr fontId="3"/>
  </si>
  <si>
    <t>ヨーロッパ州・アフリカ州</t>
  </si>
  <si>
    <t>　Ａ　毎日意欲的に取り組んだ　　Ｂ　だいたい取り組んだ</t>
    <phoneticPr fontId="3"/>
  </si>
  <si>
    <t>目標(得点や学習時間など)</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</si>
  <si>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</si>
  <si>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</si>
  <si>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</si>
  <si>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ふり返り</t>
    <phoneticPr fontId="3"/>
  </si>
  <si>
    <t>北アメリカ州</t>
  </si>
  <si>
    <t>↓取り組んだら□にチェックを入れよう。</t>
    <rPh sb="1" eb="2">
      <t>ト</t>
    </rPh>
    <rPh sb="3" eb="4">
      <t>ク</t>
    </rPh>
    <rPh sb="14" eb="15">
      <t>イ</t>
    </rPh>
    <phoneticPr fontId="3"/>
  </si>
  <si>
    <t>□間違えた問題をもう一度解いた</t>
  </si>
  <si>
    <t>□教科書を見ながら知識問題を解いた</t>
  </si>
  <si>
    <t>□</t>
  </si>
  <si>
    <t>□問題が教科書の何ページにあるか記入した</t>
  </si>
  <si>
    <t>ふり返り</t>
    <phoneticPr fontId="3"/>
  </si>
  <si>
    <t>南アメリカ州・オセアニア州</t>
  </si>
  <si>
    <t>日本の姿</t>
  </si>
  <si>
    <t>月　　日</t>
    <phoneticPr fontId="3"/>
  </si>
  <si>
    <t>文明のおこりと日本の成り立ち</t>
  </si>
  <si>
    <t>飛鳥時代、古墳時代</t>
    <rPh sb="2" eb="4">
      <t>ジダイ</t>
    </rPh>
    <phoneticPr fontId="3"/>
  </si>
  <si>
    <t>奈良時代、平安時代</t>
    <rPh sb="2" eb="4">
      <t>ジダイ</t>
    </rPh>
    <phoneticPr fontId="3"/>
  </si>
  <si>
    <t>月　　日</t>
    <phoneticPr fontId="3"/>
  </si>
  <si>
    <t>武士の台頭と鎌倉幕府</t>
  </si>
  <si>
    <t>東アジア世界と室町幕府</t>
  </si>
  <si>
    <t>Ｗプリント英語　学習の記録</t>
    <rPh sb="5" eb="7">
      <t>エイゴ</t>
    </rPh>
    <rPh sb="8" eb="10">
      <t>ガクシュウ</t>
    </rPh>
    <rPh sb="11" eb="13">
      <t>キロク</t>
    </rPh>
    <phoneticPr fontId="3"/>
  </si>
  <si>
    <t>得　点</t>
    <phoneticPr fontId="3"/>
  </si>
  <si>
    <t>Unit 1(Hi,English! 含む)</t>
    <phoneticPr fontId="3"/>
  </si>
  <si>
    <r>
      <rPr>
        <u/>
        <sz val="9.5"/>
        <color theme="1"/>
        <rFont val="HGPｺﾞｼｯｸM"/>
        <family val="3"/>
        <charset val="128"/>
      </rPr>
      <t>学習の見通し　（Can-Doチェック)</t>
    </r>
    <r>
      <rPr>
        <sz val="9.5"/>
        <color theme="1"/>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Ph sb="59" eb="61">
      <t>ゴジュン</t>
    </rPh>
    <rPh sb="149" eb="151">
      <t>ガイヨウ</t>
    </rPh>
    <rPh sb="152" eb="154">
      <t>ヨウテン</t>
    </rPh>
    <rPh sb="155" eb="157">
      <t>ハアク</t>
    </rPh>
    <phoneticPr fontId="3"/>
  </si>
  <si>
    <t>□解説・解答の頭のストレッチに取り組もう。</t>
    <rPh sb="1" eb="3">
      <t>カイセツ</t>
    </rPh>
    <rPh sb="4" eb="6">
      <t>カイトウ</t>
    </rPh>
    <phoneticPr fontId="3"/>
  </si>
  <si>
    <t>□間違えた問題をもう一度解こう。</t>
    <phoneticPr fontId="3"/>
  </si>
  <si>
    <t>□教科書Unit1の単語と本文をノートに書いて練習しよう。</t>
    <rPh sb="10" eb="12">
      <t>タンゴ</t>
    </rPh>
    <rPh sb="13" eb="15">
      <t>ホンブン</t>
    </rPh>
    <rPh sb="20" eb="21">
      <t>カ</t>
    </rPh>
    <rPh sb="23" eb="25">
      <t>レンシュウ</t>
    </rPh>
    <phoneticPr fontId="3"/>
  </si>
  <si>
    <t>□I'm….の形で自分を紹介する文をたくさん考えてよう。</t>
    <rPh sb="7" eb="8">
      <t>カタチ</t>
    </rPh>
    <rPh sb="9" eb="11">
      <t>ジブン</t>
    </rPh>
    <rPh sb="12" eb="14">
      <t>ショウカイ</t>
    </rPh>
    <rPh sb="16" eb="17">
      <t>ブン</t>
    </rPh>
    <rPh sb="22" eb="23">
      <t>カンガ</t>
    </rPh>
    <phoneticPr fontId="3"/>
  </si>
  <si>
    <t>□間違えた問題をもう一度解こう。</t>
    <rPh sb="12" eb="13">
      <t>ト</t>
    </rPh>
    <phoneticPr fontId="3"/>
  </si>
  <si>
    <t>□手引きで英文の意味を確認しながら，もう１度解こう。</t>
    <rPh sb="22" eb="23">
      <t>ト</t>
    </rPh>
    <phoneticPr fontId="3"/>
  </si>
  <si>
    <t xml:space="preserve">□「できるようになったこと」「復習しておきたいこと」「復習したこと」「これからどう勉強したいか」など自由に書こう。
</t>
    <rPh sb="15" eb="17">
      <t>フクシュウ</t>
    </rPh>
    <rPh sb="27" eb="29">
      <t>フクシュウ</t>
    </rPh>
    <rPh sb="41" eb="43">
      <t>ベンキョウ</t>
    </rPh>
    <rPh sb="50" eb="52">
      <t>ジユウ</t>
    </rPh>
    <rPh sb="53" eb="54">
      <t>カ</t>
    </rPh>
    <phoneticPr fontId="3"/>
  </si>
  <si>
    <t xml:space="preserve">Unit 2 </t>
    <phoneticPr fontId="3"/>
  </si>
  <si>
    <r>
      <rPr>
        <u/>
        <sz val="9.5"/>
        <color theme="1"/>
        <rFont val="HGPｺﾞｼｯｸM"/>
        <family val="3"/>
        <charset val="128"/>
      </rPr>
      <t xml:space="preserve">学習の見通し
</t>
    </r>
    <r>
      <rPr>
        <sz val="9.5"/>
        <color theme="1"/>
        <rFont val="HGPｺﾞｼｯｸM"/>
        <family val="3"/>
        <charset val="128"/>
      </rPr>
      <t xml:space="preserve">□新出重要単語のつづりや意味が正しく書ける。
□This[That] is …やHe[She] is …の文の形や語順がわかる。
□お礼を言ったり，お礼に答えたりできる。
□This[That] is …やHe[She] is …の文などを使って，ものや人を紹介できる。
□He[She] is …の文を使った英文から，必要な情報を読み取ることができる。
</t>
    </r>
    <rPh sb="0" eb="2">
      <t>ガクシュウ</t>
    </rPh>
    <rPh sb="3" eb="5">
      <t>ミトオ</t>
    </rPh>
    <rPh sb="65" eb="67">
      <t>ゴジュン</t>
    </rPh>
    <phoneticPr fontId="3"/>
  </si>
  <si>
    <t>Unit 3</t>
    <phoneticPr fontId="3"/>
  </si>
  <si>
    <r>
      <rPr>
        <u/>
        <sz val="9.5"/>
        <color theme="1"/>
        <rFont val="HGPｺﾞｼｯｸM"/>
        <family val="3"/>
        <charset val="128"/>
      </rPr>
      <t xml:space="preserve">
学習の見通し</t>
    </r>
    <r>
      <rPr>
        <sz val="9.5"/>
        <color theme="1"/>
        <rFont val="HGPｺﾞｼｯｸM"/>
        <family val="3"/>
        <charset val="128"/>
      </rPr>
      <t xml:space="preserve">
</t>
    </r>
    <rPh sb="1" eb="3">
      <t>ガクシュウ</t>
    </rPh>
    <rPh sb="4" eb="6">
      <t>ミトオ</t>
    </rPh>
    <phoneticPr fontId="3"/>
  </si>
  <si>
    <t>月　　日</t>
    <phoneticPr fontId="3"/>
  </si>
  <si>
    <t>月　　日</t>
    <phoneticPr fontId="3"/>
  </si>
  <si>
    <t>ふり返り</t>
    <phoneticPr fontId="3"/>
  </si>
  <si>
    <t>ふり返り</t>
    <phoneticPr fontId="3"/>
  </si>
  <si>
    <r>
      <t xml:space="preserve">□解説・解答の頭のストレッチに取り組もう！
</t>
    </r>
    <r>
      <rPr>
        <sz val="9"/>
        <color rgb="FFFF0000"/>
        <rFont val="游ゴシック"/>
        <family val="3"/>
        <charset val="128"/>
        <scheme val="minor"/>
      </rPr>
      <t>□問題文以外のことわざも調べてみよう！</t>
    </r>
    <rPh sb="1" eb="3">
      <t>カイセツ</t>
    </rPh>
    <rPh sb="4" eb="6">
      <t>カイトウ</t>
    </rPh>
    <rPh sb="17" eb="18">
      <t>ク</t>
    </rPh>
    <rPh sb="23" eb="26">
      <t>モンダイブン</t>
    </rPh>
    <rPh sb="26" eb="28">
      <t>イガイ</t>
    </rPh>
    <rPh sb="34" eb="35">
      <t>シラ</t>
    </rPh>
    <phoneticPr fontId="3"/>
  </si>
  <si>
    <r>
      <t xml:space="preserve">□間違えた問題をもう一度解こう！
</t>
    </r>
    <r>
      <rPr>
        <sz val="9"/>
        <color rgb="FFFF0000"/>
        <rFont val="游ゴシック"/>
        <family val="3"/>
        <charset val="128"/>
        <scheme val="minor"/>
      </rPr>
      <t>□問題文以外のことわざも調べてみよう！</t>
    </r>
    <phoneticPr fontId="3"/>
  </si>
  <si>
    <r>
      <t xml:space="preserve">□間違えた漢字をくり返し書こう！
</t>
    </r>
    <r>
      <rPr>
        <sz val="9"/>
        <color rgb="FFFF0000"/>
        <rFont val="游ゴシック"/>
        <family val="3"/>
        <charset val="128"/>
        <scheme val="minor"/>
      </rPr>
      <t>□(2)のア～ウのことわざの意味を調べよう！</t>
    </r>
    <rPh sb="1" eb="3">
      <t>マチガ</t>
    </rPh>
    <rPh sb="5" eb="7">
      <t>カンジ</t>
    </rPh>
    <rPh sb="10" eb="11">
      <t>カエ</t>
    </rPh>
    <rPh sb="12" eb="13">
      <t>カ</t>
    </rPh>
    <rPh sb="31" eb="33">
      <t>イミ</t>
    </rPh>
    <rPh sb="34" eb="35">
      <t>シラ</t>
    </rPh>
    <phoneticPr fontId="3"/>
  </si>
  <si>
    <t>Ａ</t>
    <phoneticPr fontId="3"/>
  </si>
  <si>
    <t>□I'm….の形で自分を紹介する文をたくさん考えよう。</t>
    <rPh sb="7" eb="8">
      <t>カタチ</t>
    </rPh>
    <rPh sb="9" eb="11">
      <t>ジブン</t>
    </rPh>
    <rPh sb="12" eb="14">
      <t>ショウカイ</t>
    </rPh>
    <rPh sb="16" eb="17">
      <t>ブン</t>
    </rPh>
    <rPh sb="22" eb="23">
      <t>カンガ</t>
    </rPh>
    <phoneticPr fontId="3"/>
  </si>
  <si>
    <t>Ｗプリント　学習の記録　国語・英語・社会例</t>
    <rPh sb="6" eb="8">
      <t>ガクシュウ</t>
    </rPh>
    <rPh sb="9" eb="11">
      <t>キロク</t>
    </rPh>
    <rPh sb="12" eb="14">
      <t>コクゴ</t>
    </rPh>
    <rPh sb="15" eb="17">
      <t>エイゴ</t>
    </rPh>
    <rPh sb="18" eb="20">
      <t>シャカイ</t>
    </rPh>
    <rPh sb="20" eb="21">
      <t>レイ</t>
    </rPh>
    <phoneticPr fontId="3"/>
  </si>
  <si>
    <t>ふり返り②　取り組んだら□にチェックを入れよう。</t>
    <rPh sb="2" eb="3">
      <t>カエ</t>
    </rPh>
    <rPh sb="6" eb="7">
      <t>ト</t>
    </rPh>
    <rPh sb="8" eb="9">
      <t>ク</t>
    </rPh>
    <rPh sb="19" eb="20">
      <t>イ</t>
    </rPh>
    <phoneticPr fontId="3"/>
  </si>
  <si>
    <t>国語例</t>
    <rPh sb="0" eb="2">
      <t>コクゴ</t>
    </rPh>
    <rPh sb="2" eb="3">
      <t>レイ</t>
    </rPh>
    <phoneticPr fontId="3"/>
  </si>
  <si>
    <t>←先生が確認するのは厳しいので、評価に入れないほうが無難か。
①粘り強く取り組む、②調整する、のどちらとも含む内容</t>
    <phoneticPr fontId="3"/>
  </si>
  <si>
    <t xml:space="preserve">←②調整するを自由記述。先生が評価
</t>
    <phoneticPr fontId="3"/>
  </si>
  <si>
    <t>ふり返り記述の文言はどうする？例</t>
    <phoneticPr fontId="3"/>
  </si>
  <si>
    <t>←正答数で統一？（現行版は正答数）</t>
    <rPh sb="1" eb="3">
      <t>セイトウ</t>
    </rPh>
    <rPh sb="3" eb="4">
      <t>スウ</t>
    </rPh>
    <rPh sb="5" eb="7">
      <t>トウイツ</t>
    </rPh>
    <rPh sb="9" eb="11">
      <t>ゲンコウ</t>
    </rPh>
    <rPh sb="11" eb="12">
      <t>バン</t>
    </rPh>
    <rPh sb="13" eb="15">
      <t>セイトウ</t>
    </rPh>
    <rPh sb="15" eb="16">
      <t>スウ</t>
    </rPh>
    <phoneticPr fontId="3"/>
  </si>
  <si>
    <t>・「できるようになったこと」「復習しておきたいこと」「復習したこと」「これからどう勉強したいか」など自由に書こう。
・この単元の学習をふり返って，「こうすればよかった」ということや，「次はこうしたい」ということについて書こう。
・できたこと，できなかったことを挙げてみよう。また，できるようになるために取り組みたいことを考えて書こう。</t>
    <phoneticPr fontId="3"/>
  </si>
  <si>
    <t>英語例</t>
    <rPh sb="0" eb="2">
      <t>エイゴ</t>
    </rPh>
    <rPh sb="2" eb="3">
      <t>レイ</t>
    </rPh>
    <phoneticPr fontId="3"/>
  </si>
  <si>
    <t>国語例</t>
    <rPh sb="0" eb="2">
      <t>コクゴ</t>
    </rPh>
    <rPh sb="2" eb="3">
      <t>レイ</t>
    </rPh>
    <phoneticPr fontId="3"/>
  </si>
  <si>
    <t>社会例</t>
    <rPh sb="0" eb="2">
      <t>シャカイ</t>
    </rPh>
    <rPh sb="2" eb="3">
      <t>レイ</t>
    </rPh>
    <phoneticPr fontId="3"/>
  </si>
  <si>
    <t>問</t>
    <rPh sb="0" eb="1">
      <t>モン</t>
    </rPh>
    <phoneticPr fontId="3"/>
  </si>
  <si>
    <t>①粘り強く取り組むをポートフォリオでも評価するか</t>
    <rPh sb="1" eb="2">
      <t>ネバ</t>
    </rPh>
    <rPh sb="3" eb="4">
      <t>ヅヨ</t>
    </rPh>
    <rPh sb="5" eb="6">
      <t>ト</t>
    </rPh>
    <rPh sb="7" eb="8">
      <t>ク</t>
    </rPh>
    <rPh sb="19" eb="21">
      <t>ヒョウカ</t>
    </rPh>
    <phoneticPr fontId="3"/>
  </si>
  <si>
    <t>②調整の評価をどうするか国・英の例を踏まえて要検討
また、学習内容とは別途に目標を立てるべきかどうかも要検討</t>
    <rPh sb="1" eb="3">
      <t>チョウセイ</t>
    </rPh>
    <rPh sb="4" eb="6">
      <t>ヒョウカ</t>
    </rPh>
    <rPh sb="12" eb="13">
      <t>コク</t>
    </rPh>
    <rPh sb="14" eb="15">
      <t>エイ</t>
    </rPh>
    <rPh sb="16" eb="17">
      <t>レイ</t>
    </rPh>
    <rPh sb="18" eb="19">
      <t>フ</t>
    </rPh>
    <rPh sb="22" eb="25">
      <t>ヨウケントウ</t>
    </rPh>
    <rPh sb="29" eb="31">
      <t>ガクシュウ</t>
    </rPh>
    <rPh sb="31" eb="33">
      <t>ナイヨウ</t>
    </rPh>
    <rPh sb="35" eb="37">
      <t>ベット</t>
    </rPh>
    <rPh sb="38" eb="40">
      <t>モクヒョウ</t>
    </rPh>
    <rPh sb="41" eb="42">
      <t>タ</t>
    </rPh>
    <rPh sb="51" eb="54">
      <t>ヨウケントウ</t>
    </rPh>
    <phoneticPr fontId="3"/>
  </si>
  <si>
    <r>
      <t xml:space="preserve">○自分の学習をふり返り、次の学習へつなげよう　
</t>
    </r>
    <r>
      <rPr>
        <sz val="9"/>
        <color rgb="FFFF0000"/>
        <rFont val="游ゴシック"/>
        <family val="3"/>
        <charset val="128"/>
        <scheme val="minor"/>
      </rPr>
      <t xml:space="preserve">※「学習の見通し」に関連して書くように指示するか？
※国語は少し書きにくい。他教科は見通しが具体的で生徒にもわかりやすいので、ある程度書きやすいか。
※「記述問題が解けなかった」という形式に注目した記述の場合は、どう評価するか。
</t>
    </r>
    <rPh sb="1" eb="3">
      <t>ジブン</t>
    </rPh>
    <rPh sb="4" eb="6">
      <t>ガクシュウ</t>
    </rPh>
    <rPh sb="9" eb="10">
      <t>カエ</t>
    </rPh>
    <rPh sb="12" eb="13">
      <t>ツギ</t>
    </rPh>
    <rPh sb="14" eb="16">
      <t>ガクシュウ</t>
    </rPh>
    <phoneticPr fontId="3"/>
  </si>
  <si>
    <r>
      <t>ふり返り①　自分の学習をふり返り、次の学習へつなげよう　
「できるようになったこと」「復習しておきたいこと」「復習したこと」「これからどう勉強したいか」など自由に書こう。</t>
    </r>
    <r>
      <rPr>
        <sz val="9"/>
        <color rgb="FFFF0000"/>
        <rFont val="游ゴシック"/>
        <family val="3"/>
        <charset val="128"/>
        <scheme val="minor"/>
      </rPr>
      <t xml:space="preserve">
</t>
    </r>
    <rPh sb="2" eb="3">
      <t>カエ</t>
    </rPh>
    <rPh sb="19" eb="21">
      <t>ガクシュウ</t>
    </rPh>
    <phoneticPr fontId="3"/>
  </si>
  <si>
    <t>内容によっては後日取り組む場合もありそうなので、自由記述と入れ替えた例を作成
②でやることを確認した後に①を書くべきか、あくまで①で自分で分析した後、②を確認して課題に取り組むべきか</t>
    <rPh sb="0" eb="2">
      <t>ナイヨウ</t>
    </rPh>
    <rPh sb="7" eb="9">
      <t>ゴジツ</t>
    </rPh>
    <rPh sb="9" eb="10">
      <t>ト</t>
    </rPh>
    <rPh sb="11" eb="12">
      <t>ク</t>
    </rPh>
    <rPh sb="13" eb="15">
      <t>バアイ</t>
    </rPh>
    <rPh sb="24" eb="26">
      <t>ジユウ</t>
    </rPh>
    <rPh sb="26" eb="28">
      <t>キジュツ</t>
    </rPh>
    <rPh sb="29" eb="30">
      <t>イ</t>
    </rPh>
    <rPh sb="31" eb="32">
      <t>カ</t>
    </rPh>
    <rPh sb="34" eb="35">
      <t>レイ</t>
    </rPh>
    <rPh sb="36" eb="38">
      <t>サクセイ</t>
    </rPh>
    <rPh sb="46" eb="48">
      <t>カクニン</t>
    </rPh>
    <rPh sb="50" eb="51">
      <t>アト</t>
    </rPh>
    <rPh sb="54" eb="55">
      <t>カ</t>
    </rPh>
    <rPh sb="66" eb="68">
      <t>ジブン</t>
    </rPh>
    <rPh sb="69" eb="71">
      <t>ブンセキ</t>
    </rPh>
    <rPh sb="73" eb="74">
      <t>アト</t>
    </rPh>
    <rPh sb="77" eb="79">
      <t>カクニン</t>
    </rPh>
    <rPh sb="81" eb="83">
      <t>カダイ</t>
    </rPh>
    <rPh sb="84" eb="85">
      <t>ト</t>
    </rPh>
    <rPh sb="86" eb="87">
      <t>ク</t>
    </rPh>
    <phoneticPr fontId="3"/>
  </si>
  <si>
    <t>１　毎日意欲的に取り組んだ　　２　だいたい取り組んだ
３　あまり取り組めなかった　　４　ほとんど取り組めなかった</t>
    <phoneticPr fontId="3"/>
  </si>
  <si>
    <t>◆単元の学習に意欲的に取り組めたかを自己評価しよう。</t>
    <rPh sb="18" eb="20">
      <t>ジコ</t>
    </rPh>
    <rPh sb="20" eb="22">
      <t>ヒョウカ</t>
    </rPh>
    <phoneticPr fontId="3"/>
  </si>
  <si>
    <t>自己評価</t>
    <rPh sb="0" eb="2">
      <t>ジコ</t>
    </rPh>
    <rPh sb="2" eb="4">
      <t>ヒョウカ</t>
    </rPh>
    <phoneticPr fontId="3"/>
  </si>
  <si>
    <t>◆自分の点数を確認して,□に✔を入れよう。</t>
    <rPh sb="1" eb="3">
      <t>ジブン</t>
    </rPh>
    <rPh sb="4" eb="6">
      <t>テンスウ</t>
    </rPh>
    <rPh sb="7" eb="9">
      <t>カクニン</t>
    </rPh>
    <rPh sb="16" eb="17">
      <t>イ</t>
    </rPh>
    <phoneticPr fontId="3"/>
  </si>
  <si>
    <t>←教師は生徒の自己評価と記述の内容を見て、Ａ・Ｂ・Ｃ</t>
    <rPh sb="1" eb="3">
      <t>キョウシ</t>
    </rPh>
    <rPh sb="4" eb="6">
      <t>セイト</t>
    </rPh>
    <rPh sb="7" eb="9">
      <t>ジコ</t>
    </rPh>
    <rPh sb="9" eb="11">
      <t>ヒョウカ</t>
    </rPh>
    <rPh sb="12" eb="14">
      <t>キジュツ</t>
    </rPh>
    <rPh sb="15" eb="17">
      <t>ナイヨウ</t>
    </rPh>
    <rPh sb="18" eb="19">
      <t>ミ</t>
    </rPh>
    <phoneticPr fontId="3"/>
  </si>
  <si>
    <r>
      <rPr>
        <u/>
        <sz val="9.5"/>
        <color theme="1"/>
        <rFont val="HGPｺﾞｼｯｸM"/>
        <family val="3"/>
        <charset val="128"/>
      </rPr>
      <t>学習の目標　（Can-Doチェック)</t>
    </r>
    <r>
      <rPr>
        <sz val="9.5"/>
        <color theme="1"/>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
      <rPr>
        <u/>
        <sz val="9.5"/>
        <color theme="1"/>
        <rFont val="HGPｺﾞｼｯｸM"/>
        <family val="3"/>
        <charset val="128"/>
      </rPr>
      <t xml:space="preserve">
自分で目標を追加してもよいよ！</t>
    </r>
    <r>
      <rPr>
        <sz val="9.5"/>
        <color theme="1"/>
        <rFont val="HGPｺﾞｼｯｸM"/>
        <family val="3"/>
        <charset val="128"/>
      </rPr>
      <t xml:space="preserve">
</t>
    </r>
    <rPh sb="3" eb="5">
      <t>モクヒョウ</t>
    </rPh>
    <rPh sb="58" eb="60">
      <t>ゴジュン</t>
    </rPh>
    <rPh sb="148" eb="150">
      <t>ガイヨウ</t>
    </rPh>
    <rPh sb="151" eb="153">
      <t>ヨウテン</t>
    </rPh>
    <rPh sb="154" eb="156">
      <t>ハアク</t>
    </rPh>
    <rPh sb="167" eb="169">
      <t>ジブン</t>
    </rPh>
    <rPh sb="170" eb="172">
      <t>モクヒョウ</t>
    </rPh>
    <rPh sb="173" eb="175">
      <t>ツイカ</t>
    </rPh>
    <phoneticPr fontId="3"/>
  </si>
  <si>
    <t>先生記入欄</t>
    <rPh sb="0" eb="2">
      <t>センセイ</t>
    </rPh>
    <rPh sb="2" eb="4">
      <t>キニュウ</t>
    </rPh>
    <rPh sb="4" eb="5">
      <t>ラン</t>
    </rPh>
    <phoneticPr fontId="3"/>
  </si>
  <si>
    <t xml:space="preserve">
評価プリント</t>
    <rPh sb="1" eb="3">
      <t>ヒョウカ</t>
    </rPh>
    <phoneticPr fontId="3"/>
  </si>
  <si>
    <t xml:space="preserve">
月　　日</t>
    <phoneticPr fontId="3"/>
  </si>
  <si>
    <t xml:space="preserve">
月　　日</t>
    <phoneticPr fontId="3"/>
  </si>
  <si>
    <t>◆ふり返り</t>
    <rPh sb="3" eb="4">
      <t>カエ</t>
    </rPh>
    <phoneticPr fontId="3"/>
  </si>
  <si>
    <t>Ｗプリント　学習の記録　英語</t>
    <rPh sb="6" eb="8">
      <t>ガクシュウ</t>
    </rPh>
    <rPh sb="9" eb="11">
      <t>キロク</t>
    </rPh>
    <rPh sb="12" eb="14">
      <t>エイゴ</t>
    </rPh>
    <phoneticPr fontId="3"/>
  </si>
  <si>
    <r>
      <rPr>
        <u/>
        <sz val="9.5"/>
        <color theme="3"/>
        <rFont val="HGPｺﾞｼｯｸM"/>
        <family val="3"/>
        <charset val="128"/>
      </rPr>
      <t>学習の目標　（Can-Doチェック)</t>
    </r>
    <r>
      <rPr>
        <sz val="9.5"/>
        <color theme="3"/>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
      <rPr>
        <u/>
        <sz val="9.5"/>
        <color theme="3"/>
        <rFont val="HGPｺﾞｼｯｸM"/>
        <family val="3"/>
        <charset val="128"/>
      </rPr>
      <t xml:space="preserve">
自分で目標を追加してもよいよ！</t>
    </r>
    <r>
      <rPr>
        <sz val="9.5"/>
        <color theme="3"/>
        <rFont val="HGPｺﾞｼｯｸM"/>
        <family val="3"/>
        <charset val="128"/>
      </rPr>
      <t xml:space="preserve">
</t>
    </r>
    <r>
      <rPr>
        <b/>
        <i/>
        <sz val="14"/>
        <color theme="3"/>
        <rFont val="HGPｺﾞｼｯｸM"/>
        <family val="3"/>
        <charset val="128"/>
      </rPr>
      <t>・1日30分ふり返る。
・プリントで80点とる。</t>
    </r>
    <rPh sb="3" eb="5">
      <t>モクヒョウ</t>
    </rPh>
    <rPh sb="58" eb="60">
      <t>ゴジュン</t>
    </rPh>
    <rPh sb="148" eb="150">
      <t>ガイヨウ</t>
    </rPh>
    <rPh sb="151" eb="153">
      <t>ヨウテン</t>
    </rPh>
    <rPh sb="154" eb="156">
      <t>ハアク</t>
    </rPh>
    <rPh sb="167" eb="169">
      <t>ジブン</t>
    </rPh>
    <rPh sb="170" eb="172">
      <t>モクヒョウ</t>
    </rPh>
    <rPh sb="173" eb="175">
      <t>ツイカ</t>
    </rPh>
    <rPh sb="185" eb="186">
      <t>ニチ</t>
    </rPh>
    <rPh sb="188" eb="189">
      <t>プン</t>
    </rPh>
    <rPh sb="191" eb="192">
      <t>カエ</t>
    </rPh>
    <phoneticPr fontId="3"/>
  </si>
  <si>
    <r>
      <rPr>
        <sz val="10"/>
        <color theme="3"/>
        <rFont val="游ゴシック"/>
        <family val="3"/>
        <charset val="128"/>
        <scheme val="minor"/>
      </rPr>
      <t>◆ふり返り</t>
    </r>
    <r>
      <rPr>
        <sz val="9"/>
        <color theme="3"/>
        <rFont val="游ゴシック"/>
        <family val="2"/>
        <charset val="128"/>
        <scheme val="minor"/>
      </rPr>
      <t>　</t>
    </r>
    <r>
      <rPr>
        <b/>
        <sz val="10"/>
        <color theme="3"/>
        <rFont val="游ゴシック"/>
        <family val="3"/>
        <charset val="128"/>
        <scheme val="minor"/>
      </rPr>
      <t>「できたこと」「できなかったこと」「復習しておきたいこと」「復習したこと」「これからどう勉強したいか」などを自由に書こう。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theme="3"/>
        <rFont val="游ゴシック"/>
        <family val="3"/>
        <charset val="128"/>
        <scheme val="minor"/>
      </rPr>
      <t>・目標の80点をとることができた。</t>
    </r>
    <r>
      <rPr>
        <sz val="9"/>
        <color theme="3"/>
        <rFont val="游ゴシック"/>
        <family val="2"/>
        <charset val="128"/>
        <scheme val="minor"/>
      </rPr>
      <t xml:space="preserve">
</t>
    </r>
    <r>
      <rPr>
        <b/>
        <sz val="14"/>
        <color theme="3"/>
        <rFont val="游ゴシック"/>
        <family val="3"/>
        <charset val="128"/>
        <scheme val="minor"/>
      </rPr>
      <t>・語順整序の問題ができなかったので，できなかった問題をノートに３回書く。</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9">
      <t>ゴジュン</t>
    </rPh>
    <rPh sb="89" eb="91">
      <t>セイジョ</t>
    </rPh>
    <rPh sb="92" eb="94">
      <t>モンダイ</t>
    </rPh>
    <rPh sb="110" eb="112">
      <t>モンダイ</t>
    </rPh>
    <rPh sb="118" eb="119">
      <t>カイ</t>
    </rPh>
    <rPh sb="119" eb="120">
      <t>カ</t>
    </rPh>
    <phoneticPr fontId="3"/>
  </si>
  <si>
    <t>Ａ　毎日意欲的に取り組んだ　　Ｂ　だいたい取り組んだ
Ｃ　あまり取り組めなかった　　Ｄ　まったく取り組めなかった</t>
    <phoneticPr fontId="3"/>
  </si>
  <si>
    <t>Ａ　毎日意欲的に取り組んだ　　Ｂ　だいたい取り組んだ
Ｃ　あまり取り組めなかった　　Ｄ　まったく取り組めなかった</t>
    <phoneticPr fontId="3"/>
  </si>
  <si>
    <t>生徒</t>
    <rPh sb="0" eb="2">
      <t>セイト</t>
    </rPh>
    <phoneticPr fontId="3"/>
  </si>
  <si>
    <t>A</t>
    <phoneticPr fontId="3"/>
  </si>
  <si>
    <t>B</t>
    <phoneticPr fontId="3"/>
  </si>
  <si>
    <t>C</t>
    <phoneticPr fontId="3"/>
  </si>
  <si>
    <r>
      <rPr>
        <sz val="10"/>
        <color theme="3"/>
        <rFont val="游ゴシック"/>
        <family val="3"/>
        <charset val="128"/>
        <scheme val="minor"/>
      </rPr>
      <t>◆ふり返り</t>
    </r>
    <r>
      <rPr>
        <sz val="9"/>
        <color theme="3"/>
        <rFont val="游ゴシック"/>
        <family val="2"/>
        <charset val="128"/>
        <scheme val="minor"/>
      </rPr>
      <t>　</t>
    </r>
    <r>
      <rPr>
        <b/>
        <sz val="10"/>
        <color theme="3"/>
        <rFont val="游ゴシック"/>
        <family val="3"/>
        <charset val="128"/>
        <scheme val="minor"/>
      </rPr>
      <t>「できたこと」「できなかったこと」「復習しておきたいこと」「復習したこと」「これからどう勉強したいか」などを自由に書こう。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theme="3"/>
        <rFont val="游ゴシック"/>
        <family val="3"/>
        <charset val="128"/>
        <scheme val="minor"/>
      </rPr>
      <t>・目標の80点をとることができた。</t>
    </r>
    <r>
      <rPr>
        <sz val="9"/>
        <color theme="3"/>
        <rFont val="游ゴシック"/>
        <family val="2"/>
        <charset val="128"/>
        <scheme val="minor"/>
      </rPr>
      <t xml:space="preserve">
</t>
    </r>
    <r>
      <rPr>
        <b/>
        <sz val="14"/>
        <color theme="3"/>
        <rFont val="游ゴシック"/>
        <family val="3"/>
        <charset val="128"/>
        <scheme val="minor"/>
      </rPr>
      <t>・語順整序の問題ができなかったので，できなかった問題をノートに３回書いて復習した。</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9">
      <t>ゴジュン</t>
    </rPh>
    <rPh sb="89" eb="91">
      <t>セイジョ</t>
    </rPh>
    <rPh sb="92" eb="94">
      <t>モンダイ</t>
    </rPh>
    <rPh sb="110" eb="112">
      <t>モンダイ</t>
    </rPh>
    <rPh sb="118" eb="119">
      <t>カイ</t>
    </rPh>
    <rPh sb="119" eb="120">
      <t>カ</t>
    </rPh>
    <rPh sb="122" eb="124">
      <t>フクシュウ</t>
    </rPh>
    <phoneticPr fontId="3"/>
  </si>
  <si>
    <t>◆自己評価しよう。</t>
    <rPh sb="1" eb="3">
      <t>ジコ</t>
    </rPh>
    <rPh sb="3" eb="5">
      <t>ヒョウカ</t>
    </rPh>
    <phoneticPr fontId="3"/>
  </si>
  <si>
    <t>１．単元の学習に意欲的に取り組めましたか。
　Ａ　毎日意欲的に取り組んだ　　Ｂ　だいたい取り組んだ　　Ｃ　まったく取り組めなかった</t>
    <rPh sb="2" eb="4">
      <t>タンゲン</t>
    </rPh>
    <rPh sb="5" eb="7">
      <t>ガクシュウ</t>
    </rPh>
    <rPh sb="8" eb="11">
      <t>イヨクテキ</t>
    </rPh>
    <rPh sb="12" eb="13">
      <t>ト</t>
    </rPh>
    <rPh sb="14" eb="15">
      <t>ク</t>
    </rPh>
    <phoneticPr fontId="3"/>
  </si>
  <si>
    <t>２．学習する際に，ノートのまとめ方など，理解が深まる工夫をしましたか。
　Ａ　工夫しながら取り組んだ　　Ｂ　少し工夫しながら取り組んだ　　Ｃ　ほとんどできなかった</t>
    <rPh sb="2" eb="4">
      <t>ガクシュウ</t>
    </rPh>
    <rPh sb="6" eb="7">
      <t>サイ</t>
    </rPh>
    <rPh sb="16" eb="17">
      <t>カタ</t>
    </rPh>
    <rPh sb="20" eb="22">
      <t>リカイ</t>
    </rPh>
    <rPh sb="23" eb="24">
      <t>フカ</t>
    </rPh>
    <rPh sb="26" eb="28">
      <t>クフウ</t>
    </rPh>
    <rPh sb="39" eb="41">
      <t>クフウ</t>
    </rPh>
    <rPh sb="45" eb="46">
      <t>ト</t>
    </rPh>
    <rPh sb="47" eb="48">
      <t>ク</t>
    </rPh>
    <rPh sb="54" eb="55">
      <t>スコ</t>
    </rPh>
    <rPh sb="56" eb="58">
      <t>クフウ</t>
    </rPh>
    <rPh sb="62" eb="63">
      <t>ト</t>
    </rPh>
    <rPh sb="64" eb="65">
      <t>ク</t>
    </rPh>
    <phoneticPr fontId="3"/>
  </si>
  <si>
    <t>３．自分の設定した目標を達成できましたか。
　Ａ　達成できた　　Ｂ　半分達成できた　　Ｃ　達成できなかった</t>
    <rPh sb="2" eb="4">
      <t>ジブン</t>
    </rPh>
    <rPh sb="5" eb="7">
      <t>セッテイ</t>
    </rPh>
    <rPh sb="9" eb="11">
      <t>モクヒョウ</t>
    </rPh>
    <rPh sb="12" eb="14">
      <t>タッセイ</t>
    </rPh>
    <rPh sb="25" eb="27">
      <t>タッセイ</t>
    </rPh>
    <rPh sb="34" eb="36">
      <t>ハンブン</t>
    </rPh>
    <rPh sb="36" eb="38">
      <t>タッセイ</t>
    </rPh>
    <rPh sb="45" eb="47">
      <t>タッセイ</t>
    </rPh>
    <phoneticPr fontId="3"/>
  </si>
  <si>
    <t>４．結果を受けて，復習ができましたか。（できなかった問題の原因がわかりましたか。）
　Ａ　しっかり復習できた　　Ｂ　まあまあ復習できた　　Ｃ　復習できなかった</t>
    <rPh sb="2" eb="4">
      <t>ケッカ</t>
    </rPh>
    <rPh sb="5" eb="6">
      <t>ウ</t>
    </rPh>
    <rPh sb="9" eb="11">
      <t>フクシュウ</t>
    </rPh>
    <rPh sb="26" eb="28">
      <t>モンダイ</t>
    </rPh>
    <rPh sb="29" eb="31">
      <t>ゲンイン</t>
    </rPh>
    <rPh sb="49" eb="51">
      <t>フクシュウ</t>
    </rPh>
    <rPh sb="62" eb="64">
      <t>フクシュウ</t>
    </rPh>
    <rPh sb="71" eb="73">
      <t>フクシュウ</t>
    </rPh>
    <phoneticPr fontId="3"/>
  </si>
  <si>
    <t>５．次の単元の学習課題が立てられましたか。
　Ａ　課題を立てた　　Ｂ　だいたい立てた　　Ｃ　課題を立てていない</t>
    <rPh sb="2" eb="3">
      <t>ツギ</t>
    </rPh>
    <rPh sb="4" eb="6">
      <t>タンゲン</t>
    </rPh>
    <rPh sb="7" eb="9">
      <t>ガクシュウ</t>
    </rPh>
    <rPh sb="9" eb="11">
      <t>カダイ</t>
    </rPh>
    <rPh sb="12" eb="13">
      <t>タ</t>
    </rPh>
    <rPh sb="25" eb="27">
      <t>カダイ</t>
    </rPh>
    <rPh sb="28" eb="29">
      <t>タ</t>
    </rPh>
    <rPh sb="39" eb="40">
      <t>タ</t>
    </rPh>
    <rPh sb="46" eb="48">
      <t>カダイ</t>
    </rPh>
    <rPh sb="49" eb="50">
      <t>タ</t>
    </rPh>
    <phoneticPr fontId="3"/>
  </si>
  <si>
    <t>C</t>
    <phoneticPr fontId="3"/>
  </si>
  <si>
    <t>月　日</t>
    <phoneticPr fontId="3"/>
  </si>
  <si>
    <t>得点</t>
    <rPh sb="0" eb="2">
      <t>トクテン</t>
    </rPh>
    <phoneticPr fontId="3"/>
  </si>
  <si>
    <t>合計</t>
    <rPh sb="0" eb="2">
      <t>ゴウケイ</t>
    </rPh>
    <phoneticPr fontId="3"/>
  </si>
  <si>
    <t>←生徒の自己評価と記述の内容を見て、Ａ・Ｂ・Ｃ評価をしてください。
こちらが「主体的に学習する態度」の評価となります。</t>
    <rPh sb="1" eb="3">
      <t>セイト</t>
    </rPh>
    <rPh sb="4" eb="6">
      <t>ジコ</t>
    </rPh>
    <rPh sb="6" eb="8">
      <t>ヒョウカ</t>
    </rPh>
    <rPh sb="9" eb="11">
      <t>キジュツ</t>
    </rPh>
    <rPh sb="12" eb="14">
      <t>ナイヨウ</t>
    </rPh>
    <rPh sb="15" eb="16">
      <t>ミ</t>
    </rPh>
    <rPh sb="23" eb="25">
      <t>ヒョウカ</t>
    </rPh>
    <rPh sb="39" eb="42">
      <t>シュタイテキ</t>
    </rPh>
    <rPh sb="43" eb="45">
      <t>ガクシュウ</t>
    </rPh>
    <rPh sb="47" eb="49">
      <t>タイド</t>
    </rPh>
    <rPh sb="51" eb="53">
      <t>ヒョウカ</t>
    </rPh>
    <phoneticPr fontId="3"/>
  </si>
  <si>
    <r>
      <rPr>
        <sz val="9"/>
        <rFont val="ＭＳ ゴシック"/>
        <family val="3"/>
        <charset val="128"/>
      </rPr>
      <t>◆自分の目標を書こう。</t>
    </r>
    <r>
      <rPr>
        <sz val="9.5"/>
        <color theme="3"/>
        <rFont val="HGPｺﾞｼｯｸM"/>
        <family val="3"/>
        <charset val="128"/>
      </rPr>
      <t xml:space="preserve">
</t>
    </r>
    <rPh sb="4" eb="6">
      <t>モクヒョウ</t>
    </rPh>
    <rPh sb="7" eb="8">
      <t>カ</t>
    </rPh>
    <phoneticPr fontId="3"/>
  </si>
  <si>
    <r>
      <rPr>
        <sz val="9"/>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phoneticPr fontId="3"/>
  </si>
  <si>
    <r>
      <rPr>
        <sz val="9"/>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phoneticPr fontId="3"/>
  </si>
  <si>
    <t>Ｗプリント　学習の計画と記録</t>
    <rPh sb="6" eb="8">
      <t>ガクシュウ</t>
    </rPh>
    <rPh sb="9" eb="11">
      <t>ケイカク</t>
    </rPh>
    <rPh sb="12" eb="14">
      <t>キロク</t>
    </rPh>
    <phoneticPr fontId="3"/>
  </si>
  <si>
    <t>月　　日</t>
    <phoneticPr fontId="3"/>
  </si>
  <si>
    <t>　[　社　会　］</t>
    <rPh sb="3" eb="4">
      <t>シャ</t>
    </rPh>
    <rPh sb="5" eb="6">
      <t>カイ</t>
    </rPh>
    <phoneticPr fontId="3"/>
  </si>
  <si>
    <t>ヨーロッパ人との出会いと全国統一</t>
    <rPh sb="5" eb="6">
      <t>ジン</t>
    </rPh>
    <rPh sb="8" eb="10">
      <t>デア</t>
    </rPh>
    <rPh sb="12" eb="14">
      <t>ゼンコク</t>
    </rPh>
    <rPh sb="14" eb="16">
      <t>トウイツ</t>
    </rPh>
    <phoneticPr fontId="3"/>
  </si>
  <si>
    <t>江戸幕府の成立と鎖国</t>
    <rPh sb="0" eb="2">
      <t>エド</t>
    </rPh>
    <rPh sb="2" eb="4">
      <t>バクフ</t>
    </rPh>
    <rPh sb="5" eb="7">
      <t>セイリツ</t>
    </rPh>
    <rPh sb="8" eb="10">
      <t>サコク</t>
    </rPh>
    <phoneticPr fontId="3"/>
  </si>
  <si>
    <t>産業の発達と幕府政治の動き</t>
    <rPh sb="0" eb="2">
      <t>サンギョウ</t>
    </rPh>
    <rPh sb="3" eb="5">
      <t>ハッタツ</t>
    </rPh>
    <rPh sb="6" eb="8">
      <t>バクフ</t>
    </rPh>
    <rPh sb="8" eb="10">
      <t>セイジ</t>
    </rPh>
    <rPh sb="11" eb="12">
      <t>ウゴ</t>
    </rPh>
    <phoneticPr fontId="3"/>
  </si>
  <si>
    <r>
      <rPr>
        <u/>
        <sz val="10"/>
        <color theme="1"/>
        <rFont val="HGPｺﾞｼｯｸM"/>
        <family val="3"/>
        <charset val="128"/>
      </rPr>
      <t>学習の目標　（Can-Doチェック)</t>
    </r>
    <r>
      <rPr>
        <sz val="10"/>
        <color theme="1"/>
        <rFont val="HGPｺﾞｼｯｸM"/>
        <family val="3"/>
        <charset val="128"/>
      </rPr>
      <t xml:space="preserve">
□ヨーロッパ世界の発展と全国統一の流れを理解できる。
□戦国～安土桃山時代の日本について理解できる。
□戦国時代の戦い方の変化を読み取ることができる。
□秀吉の政策の意味について考えることができる。</t>
    </r>
    <r>
      <rPr>
        <u/>
        <sz val="10"/>
        <color theme="1"/>
        <rFont val="HGPｺﾞｼｯｸM"/>
        <family val="3"/>
        <charset val="128"/>
      </rPr>
      <t xml:space="preserve">
</t>
    </r>
    <rPh sb="3" eb="5">
      <t>モクヒョウ</t>
    </rPh>
    <rPh sb="26" eb="28">
      <t>セカイ</t>
    </rPh>
    <rPh sb="29" eb="31">
      <t>ハッテン</t>
    </rPh>
    <rPh sb="32" eb="34">
      <t>ゼンコク</t>
    </rPh>
    <rPh sb="34" eb="36">
      <t>トウイツ</t>
    </rPh>
    <rPh sb="37" eb="38">
      <t>ナガ</t>
    </rPh>
    <rPh sb="40" eb="42">
      <t>リカイ</t>
    </rPh>
    <rPh sb="48" eb="50">
      <t>センゴク</t>
    </rPh>
    <rPh sb="51" eb="53">
      <t>アヅチ</t>
    </rPh>
    <rPh sb="53" eb="55">
      <t>モモヤマ</t>
    </rPh>
    <rPh sb="55" eb="57">
      <t>ジダイ</t>
    </rPh>
    <rPh sb="58" eb="60">
      <t>ニホン</t>
    </rPh>
    <rPh sb="64" eb="66">
      <t>リカイ</t>
    </rPh>
    <rPh sb="72" eb="74">
      <t>センゴク</t>
    </rPh>
    <rPh sb="74" eb="76">
      <t>ジダイ</t>
    </rPh>
    <rPh sb="77" eb="78">
      <t>タタカ</t>
    </rPh>
    <rPh sb="79" eb="80">
      <t>カタ</t>
    </rPh>
    <rPh sb="81" eb="83">
      <t>ヘンカ</t>
    </rPh>
    <rPh sb="84" eb="85">
      <t>ヨ</t>
    </rPh>
    <rPh sb="86" eb="87">
      <t>ト</t>
    </rPh>
    <rPh sb="97" eb="99">
      <t>ヒデヨシ</t>
    </rPh>
    <rPh sb="100" eb="102">
      <t>セイサク</t>
    </rPh>
    <rPh sb="103" eb="105">
      <t>イミ</t>
    </rPh>
    <rPh sb="109" eb="110">
      <t>カンガ</t>
    </rPh>
    <phoneticPr fontId="3"/>
  </si>
  <si>
    <r>
      <rPr>
        <u/>
        <sz val="10"/>
        <color theme="1"/>
        <rFont val="HGPｺﾞｼｯｸM"/>
        <family val="3"/>
        <charset val="128"/>
      </rPr>
      <t>学習の目標　（Can-Doチェック)</t>
    </r>
    <r>
      <rPr>
        <sz val="10"/>
        <color theme="1"/>
        <rFont val="HGPｺﾞｼｯｸM"/>
        <family val="3"/>
        <charset val="128"/>
      </rPr>
      <t xml:space="preserve">
□江戸幕府の政治の動きを理解できる。
□江戸時代中期の日本の社会について理解できる。
□江戸時代の社会のようすと変化を読み取ることができる。
□江戸時代の農業について考えることができる。</t>
    </r>
    <r>
      <rPr>
        <u/>
        <sz val="10"/>
        <color theme="1"/>
        <rFont val="HGPｺﾞｼｯｸM"/>
        <family val="3"/>
        <charset val="128"/>
      </rPr>
      <t xml:space="preserve">
</t>
    </r>
    <rPh sb="3" eb="5">
      <t>モクヒョウ</t>
    </rPh>
    <rPh sb="21" eb="23">
      <t>エド</t>
    </rPh>
    <rPh sb="23" eb="25">
      <t>バクフ</t>
    </rPh>
    <rPh sb="26" eb="28">
      <t>セイジ</t>
    </rPh>
    <rPh sb="29" eb="30">
      <t>ウゴ</t>
    </rPh>
    <rPh sb="32" eb="34">
      <t>リカイ</t>
    </rPh>
    <rPh sb="40" eb="42">
      <t>エド</t>
    </rPh>
    <rPh sb="42" eb="44">
      <t>ジダイ</t>
    </rPh>
    <rPh sb="44" eb="46">
      <t>チュウキ</t>
    </rPh>
    <rPh sb="47" eb="49">
      <t>ニホン</t>
    </rPh>
    <rPh sb="50" eb="52">
      <t>シャカイ</t>
    </rPh>
    <rPh sb="56" eb="58">
      <t>リカイ</t>
    </rPh>
    <rPh sb="64" eb="66">
      <t>エド</t>
    </rPh>
    <rPh sb="66" eb="68">
      <t>ジダイ</t>
    </rPh>
    <rPh sb="69" eb="71">
      <t>シャカイ</t>
    </rPh>
    <rPh sb="76" eb="78">
      <t>ヘンカ</t>
    </rPh>
    <rPh sb="79" eb="80">
      <t>ヨ</t>
    </rPh>
    <rPh sb="81" eb="82">
      <t>ト</t>
    </rPh>
    <rPh sb="92" eb="94">
      <t>エド</t>
    </rPh>
    <rPh sb="94" eb="96">
      <t>ジダイ</t>
    </rPh>
    <rPh sb="97" eb="99">
      <t>ノウギョウ</t>
    </rPh>
    <rPh sb="103" eb="104">
      <t>カンガ</t>
    </rPh>
    <phoneticPr fontId="3"/>
  </si>
  <si>
    <t>◆自己評価しよう。</t>
    <phoneticPr fontId="3"/>
  </si>
  <si>
    <t>１．単元の学習に意欲的に取り組めましたか。
　Ａ　毎日意欲的に取り組んだ　　Ｂ　だいたい取り組んだ　　Ｃ　まったく取り組めなかった</t>
    <phoneticPr fontId="3"/>
  </si>
  <si>
    <t>２学期</t>
    <rPh sb="1" eb="3">
      <t>ガッキ</t>
    </rPh>
    <phoneticPr fontId="3"/>
  </si>
  <si>
    <t>欧米の進出と日本の開国</t>
    <rPh sb="0" eb="2">
      <t>オウベイ</t>
    </rPh>
    <rPh sb="3" eb="5">
      <t>シンシュツ</t>
    </rPh>
    <rPh sb="6" eb="8">
      <t>ニホン</t>
    </rPh>
    <rPh sb="9" eb="11">
      <t>カイコク</t>
    </rPh>
    <phoneticPr fontId="3"/>
  </si>
  <si>
    <t>明治維新</t>
    <rPh sb="0" eb="2">
      <t>メイジ</t>
    </rPh>
    <rPh sb="2" eb="4">
      <t>イシン</t>
    </rPh>
    <phoneticPr fontId="3"/>
  </si>
  <si>
    <r>
      <rPr>
        <sz val="10"/>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rgb="FFFF0000"/>
        <rFont val="游ゴシック"/>
        <family val="2"/>
        <charset val="128"/>
        <scheme val="minor"/>
      </rPr>
      <t xml:space="preserve">
</t>
    </r>
    <r>
      <rPr>
        <b/>
        <sz val="14"/>
        <color rgb="FFFF0000"/>
        <rFont val="ＭＳ Ｐゴシック"/>
        <family val="3"/>
        <charset val="128"/>
      </rPr>
      <t>・テストで目標の80点をとることができた。</t>
    </r>
    <r>
      <rPr>
        <sz val="14"/>
        <color rgb="FFFF0000"/>
        <rFont val="ＭＳ Ｐゴシック"/>
        <family val="3"/>
        <charset val="128"/>
      </rPr>
      <t xml:space="preserve">
</t>
    </r>
    <r>
      <rPr>
        <b/>
        <sz val="14"/>
        <color rgb="FFFF0000"/>
        <rFont val="ＭＳ Ｐゴシック"/>
        <family val="3"/>
        <charset val="128"/>
      </rPr>
      <t>・テストやプリントで並べかえ問題をたくさん間違えたので，ノートにできごとと年代を整理した。並べかえ問題だけ，もう一度解いた。</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74" eb="76">
      <t>モクヒョウ</t>
    </rPh>
    <rPh sb="79" eb="80">
      <t>テン</t>
    </rPh>
    <rPh sb="101" eb="102">
      <t>ナラ</t>
    </rPh>
    <rPh sb="105" eb="107">
      <t>モンダイ</t>
    </rPh>
    <rPh sb="112" eb="114">
      <t>マチガ</t>
    </rPh>
    <rPh sb="128" eb="130">
      <t>ネンダイ</t>
    </rPh>
    <rPh sb="131" eb="133">
      <t>セイリ</t>
    </rPh>
    <rPh sb="136" eb="137">
      <t>ナラ</t>
    </rPh>
    <rPh sb="140" eb="142">
      <t>モンダイ</t>
    </rPh>
    <rPh sb="147" eb="149">
      <t>イチド</t>
    </rPh>
    <rPh sb="149" eb="150">
      <t>ト</t>
    </rPh>
    <phoneticPr fontId="3"/>
  </si>
  <si>
    <r>
      <rPr>
        <sz val="10"/>
        <color theme="1"/>
        <rFont val="ＭＳ ゴシック"/>
        <family val="3"/>
        <charset val="128"/>
      </rPr>
      <t>◆自分の目標を書こう。</t>
    </r>
    <r>
      <rPr>
        <sz val="10"/>
        <color theme="1"/>
        <rFont val="HGPｺﾞｼｯｸM"/>
        <family val="3"/>
        <charset val="128"/>
      </rPr>
      <t xml:space="preserve">
</t>
    </r>
    <r>
      <rPr>
        <b/>
        <sz val="14"/>
        <color rgb="FFFF0000"/>
        <rFont val="ＭＳ Ｐゴシック"/>
        <family val="3"/>
        <charset val="128"/>
      </rPr>
      <t>・1日30分ふり返る。
・テストで80点とる。
・わからない問題をわかるまで解く。</t>
    </r>
    <rPh sb="43" eb="45">
      <t>モンダイ</t>
    </rPh>
    <rPh sb="51" eb="52">
      <t>ト</t>
    </rPh>
    <phoneticPr fontId="3"/>
  </si>
  <si>
    <t>２．学習する際に，ノートのまとめ方など，理解が深まる工夫をしましたか。
　Ａ　工夫して取り組んだ　　Ｂ　少し工夫して取り組んだ　　Ｃ　ほとんどできなかった</t>
    <rPh sb="2" eb="4">
      <t>ガクシュウ</t>
    </rPh>
    <rPh sb="6" eb="7">
      <t>サイ</t>
    </rPh>
    <rPh sb="16" eb="17">
      <t>カタ</t>
    </rPh>
    <rPh sb="20" eb="22">
      <t>リカイ</t>
    </rPh>
    <rPh sb="23" eb="24">
      <t>フカ</t>
    </rPh>
    <rPh sb="26" eb="28">
      <t>クフウ</t>
    </rPh>
    <rPh sb="39" eb="41">
      <t>クフウ</t>
    </rPh>
    <rPh sb="43" eb="44">
      <t>ト</t>
    </rPh>
    <rPh sb="45" eb="46">
      <t>ク</t>
    </rPh>
    <rPh sb="52" eb="53">
      <t>スコ</t>
    </rPh>
    <rPh sb="54" eb="56">
      <t>クフウ</t>
    </rPh>
    <rPh sb="58" eb="59">
      <t>ト</t>
    </rPh>
    <rPh sb="60" eb="61">
      <t>ク</t>
    </rPh>
    <phoneticPr fontId="3"/>
  </si>
  <si>
    <r>
      <rPr>
        <sz val="10"/>
        <rFont val="ＭＳ ゴシック"/>
        <family val="3"/>
        <charset val="128"/>
      </rPr>
      <t>◆自分の目標を書こう。</t>
    </r>
    <r>
      <rPr>
        <sz val="9.5"/>
        <color theme="3"/>
        <rFont val="HGPｺﾞｼｯｸM"/>
        <family val="3"/>
        <charset val="128"/>
      </rPr>
      <t xml:space="preserve">
</t>
    </r>
    <r>
      <rPr>
        <b/>
        <sz val="16"/>
        <color rgb="FFFF0000"/>
        <rFont val="HGPｺﾞｼｯｸM"/>
        <family val="3"/>
        <charset val="128"/>
      </rPr>
      <t>・1日30分ふり返る。
・プリントで80点とる。</t>
    </r>
    <rPh sb="4" eb="6">
      <t>モクヒョウ</t>
    </rPh>
    <rPh sb="7" eb="8">
      <t>カ</t>
    </rPh>
    <phoneticPr fontId="3"/>
  </si>
  <si>
    <r>
      <rPr>
        <sz val="10"/>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rgb="FFFF0000"/>
        <rFont val="HGPｺﾞｼｯｸM"/>
        <family val="3"/>
        <charset val="128"/>
      </rPr>
      <t>・目標の80点をとることができた。</t>
    </r>
    <r>
      <rPr>
        <sz val="9"/>
        <color rgb="FFFF0000"/>
        <rFont val="HGPｺﾞｼｯｸM"/>
        <family val="3"/>
        <charset val="128"/>
      </rPr>
      <t xml:space="preserve">
</t>
    </r>
    <r>
      <rPr>
        <b/>
        <sz val="14"/>
        <color rgb="FFFF0000"/>
        <rFont val="HGPｺﾞｼｯｸM"/>
        <family val="3"/>
        <charset val="128"/>
      </rPr>
      <t>・並べかえ問題を間違えたので，ノートにできごとと年代を３回書いて復習した。覚え方もまとめた。</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8">
      <t>ナラ</t>
    </rPh>
    <rPh sb="91" eb="93">
      <t>モンダイ</t>
    </rPh>
    <rPh sb="94" eb="96">
      <t>マチガ</t>
    </rPh>
    <rPh sb="110" eb="112">
      <t>ネンダイ</t>
    </rPh>
    <rPh sb="114" eb="115">
      <t>カイ</t>
    </rPh>
    <rPh sb="115" eb="116">
      <t>カ</t>
    </rPh>
    <rPh sb="118" eb="120">
      <t>フクシュウ</t>
    </rPh>
    <rPh sb="123" eb="124">
      <t>オボ</t>
    </rPh>
    <rPh sb="125" eb="126">
      <t>カタ</t>
    </rPh>
    <phoneticPr fontId="3"/>
  </si>
  <si>
    <t>教科書ページ</t>
    <rPh sb="0" eb="3">
      <t>キョウカショ</t>
    </rPh>
    <phoneticPr fontId="3"/>
  </si>
  <si>
    <t>東ｐ.150～160　帝ｐ.165～175　教ｐ.172～182　日ｐ.155～165</t>
    <rPh sb="0" eb="1">
      <t>ヒガシ</t>
    </rPh>
    <rPh sb="11" eb="12">
      <t>ミカド</t>
    </rPh>
    <rPh sb="22" eb="23">
      <t>キョウ</t>
    </rPh>
    <rPh sb="33" eb="34">
      <t>ニチ</t>
    </rPh>
    <phoneticPr fontId="3"/>
  </si>
  <si>
    <t>先生</t>
    <rPh sb="0" eb="2">
      <t>センセイ</t>
    </rPh>
    <phoneticPr fontId="3"/>
  </si>
  <si>
    <t>&lt;学習の計画と記録　使用の流れ例&gt;</t>
    <rPh sb="1" eb="3">
      <t>ガクシュウ</t>
    </rPh>
    <rPh sb="4" eb="6">
      <t>ケイカク</t>
    </rPh>
    <rPh sb="7" eb="9">
      <t>キロク</t>
    </rPh>
    <rPh sb="10" eb="12">
      <t>シヨウ</t>
    </rPh>
    <rPh sb="13" eb="14">
      <t>ナガ</t>
    </rPh>
    <rPh sb="15" eb="16">
      <t>レイ</t>
    </rPh>
    <phoneticPr fontId="3"/>
  </si>
  <si>
    <t>５．次の学期に取り組むときの改善点を確認できましたか。 
　Ａ　確認できた　　Ｂ　確認できていない　　</t>
    <rPh sb="2" eb="3">
      <t>ツギ</t>
    </rPh>
    <rPh sb="4" eb="6">
      <t>ガッキ</t>
    </rPh>
    <rPh sb="7" eb="8">
      <t>ト</t>
    </rPh>
    <rPh sb="9" eb="10">
      <t>ク</t>
    </rPh>
    <rPh sb="14" eb="17">
      <t>カイゼンテン</t>
    </rPh>
    <rPh sb="18" eb="20">
      <t>カクニン</t>
    </rPh>
    <rPh sb="32" eb="34">
      <t>カクニン</t>
    </rPh>
    <rPh sb="41" eb="43">
      <t>カクニン</t>
    </rPh>
    <phoneticPr fontId="3"/>
  </si>
  <si>
    <t>１学期</t>
    <rPh sb="1" eb="3">
      <t>ガッキ</t>
    </rPh>
    <phoneticPr fontId="3"/>
  </si>
  <si>
    <r>
      <rPr>
        <sz val="10"/>
        <color theme="1"/>
        <rFont val="ＭＳ ゴシック"/>
        <family val="3"/>
        <charset val="128"/>
      </rPr>
      <t>◆自分の目標を書こう。</t>
    </r>
    <r>
      <rPr>
        <sz val="10"/>
        <color theme="1"/>
        <rFont val="HGPｺﾞｼｯｸM"/>
        <family val="3"/>
        <charset val="128"/>
      </rPr>
      <t xml:space="preserve">
</t>
    </r>
    <phoneticPr fontId="3"/>
  </si>
  <si>
    <t>いずれかをご使用ください。</t>
    <rPh sb="6" eb="8">
      <t>シヨウ</t>
    </rPh>
    <phoneticPr fontId="3"/>
  </si>
  <si>
    <t>①</t>
    <phoneticPr fontId="3"/>
  </si>
  <si>
    <t>②</t>
    <phoneticPr fontId="3"/>
  </si>
  <si>
    <t>③</t>
    <phoneticPr fontId="3"/>
  </si>
  <si>
    <t>⑤</t>
    <phoneticPr fontId="3"/>
  </si>
  <si>
    <t>④</t>
    <phoneticPr fontId="3"/>
  </si>
  <si>
    <r>
      <rPr>
        <sz val="9"/>
        <rFont val="ＭＳ ゴシック"/>
        <family val="3"/>
        <charset val="128"/>
      </rPr>
      <t>◆自分の目標を書こう。</t>
    </r>
    <r>
      <rPr>
        <sz val="9.5"/>
        <color theme="3"/>
        <rFont val="HGPｺﾞｼｯｸM"/>
        <family val="3"/>
        <charset val="128"/>
      </rPr>
      <t xml:space="preserve">
</t>
    </r>
  </si>
  <si>
    <t>※画像は各回ごと</t>
    <rPh sb="1" eb="3">
      <t>ガゾウ</t>
    </rPh>
    <rPh sb="4" eb="6">
      <t>カクカイ</t>
    </rPh>
    <phoneticPr fontId="3"/>
  </si>
  <si>
    <t>※画像は各回ごと</t>
    <phoneticPr fontId="3"/>
  </si>
  <si>
    <t>評価</t>
    <rPh sb="0" eb="2">
      <t>ヒョウカ</t>
    </rPh>
    <phoneticPr fontId="3"/>
  </si>
  <si>
    <t>年</t>
    <rPh sb="0" eb="1">
      <t>ネン</t>
    </rPh>
    <phoneticPr fontId="3"/>
  </si>
  <si>
    <t>名前</t>
    <rPh sb="0" eb="2">
      <t>ナマエ</t>
    </rPh>
    <phoneticPr fontId="3"/>
  </si>
  <si>
    <t>このファイルには，次の２種類のシートがあります。</t>
    <rPh sb="9" eb="10">
      <t>ツギ</t>
    </rPh>
    <rPh sb="12" eb="14">
      <t>シュルイ</t>
    </rPh>
    <phoneticPr fontId="3"/>
  </si>
  <si>
    <t>評価の具体例</t>
    <rPh sb="0" eb="2">
      <t>ヒョウカ</t>
    </rPh>
    <rPh sb="3" eb="5">
      <t>グタイ</t>
    </rPh>
    <rPh sb="5" eb="6">
      <t>レイ</t>
    </rPh>
    <phoneticPr fontId="3"/>
  </si>
  <si>
    <t>３学期</t>
    <rPh sb="1" eb="3">
      <t>ガッキ</t>
    </rPh>
    <phoneticPr fontId="3"/>
  </si>
  <si>
    <t>先生</t>
    <rPh sb="0" eb="2">
      <t>センセイ</t>
    </rPh>
    <phoneticPr fontId="3"/>
  </si>
  <si>
    <r>
      <t>・各回ごとか，学期ごとの</t>
    </r>
    <r>
      <rPr>
        <b/>
        <sz val="11"/>
        <color theme="1"/>
        <rFont val="游ゴシック"/>
        <family val="3"/>
        <charset val="128"/>
        <scheme val="minor"/>
      </rPr>
      <t>「学習の計画と記録」</t>
    </r>
    <r>
      <rPr>
        <sz val="11"/>
        <color theme="1"/>
        <rFont val="游ゴシック"/>
        <family val="2"/>
        <charset val="128"/>
        <scheme val="minor"/>
      </rPr>
      <t>シートを選択し，生徒数分出力する。</t>
    </r>
    <rPh sb="1" eb="3">
      <t>カクカイ</t>
    </rPh>
    <rPh sb="7" eb="9">
      <t>ガッキ</t>
    </rPh>
    <rPh sb="13" eb="15">
      <t>ガクシュウ</t>
    </rPh>
    <rPh sb="16" eb="18">
      <t>ケイカク</t>
    </rPh>
    <rPh sb="19" eb="21">
      <t>キロク</t>
    </rPh>
    <rPh sb="26" eb="28">
      <t>センタク</t>
    </rPh>
    <rPh sb="30" eb="33">
      <t>セイトスウ</t>
    </rPh>
    <rPh sb="33" eb="34">
      <t>ブン</t>
    </rPh>
    <rPh sb="34" eb="36">
      <t>シュツリョク</t>
    </rPh>
    <phoneticPr fontId="3"/>
  </si>
  <si>
    <r>
      <t>・</t>
    </r>
    <r>
      <rPr>
        <b/>
        <sz val="11"/>
        <color theme="1"/>
        <rFont val="游ゴシック"/>
        <family val="3"/>
        <charset val="128"/>
        <scheme val="minor"/>
      </rPr>
      <t>「学習の計画と記録」</t>
    </r>
    <r>
      <rPr>
        <sz val="11"/>
        <color theme="1"/>
        <rFont val="游ゴシック"/>
        <family val="2"/>
        <charset val="128"/>
        <scheme val="minor"/>
      </rPr>
      <t>の中にある「◆自分の目標を書こう。」の欄に目標を書く。</t>
    </r>
    <rPh sb="2" eb="4">
      <t>ガクシュウ</t>
    </rPh>
    <rPh sb="5" eb="7">
      <t>ケイカク</t>
    </rPh>
    <rPh sb="8" eb="10">
      <t>キロク</t>
    </rPh>
    <rPh sb="12" eb="13">
      <t>ナカ</t>
    </rPh>
    <rPh sb="18" eb="20">
      <t>ジブン</t>
    </rPh>
    <rPh sb="21" eb="23">
      <t>モクヒョウ</t>
    </rPh>
    <rPh sb="24" eb="25">
      <t>カ</t>
    </rPh>
    <rPh sb="30" eb="31">
      <t>ラン</t>
    </rPh>
    <rPh sb="32" eb="34">
      <t>モクヒョウ</t>
    </rPh>
    <rPh sb="35" eb="36">
      <t>カ</t>
    </rPh>
    <phoneticPr fontId="3"/>
  </si>
  <si>
    <t>＜①「学習の計画と記録」の選択と出力＞</t>
    <rPh sb="3" eb="5">
      <t>ガクシュウ</t>
    </rPh>
    <rPh sb="6" eb="8">
      <t>ケイカク</t>
    </rPh>
    <rPh sb="9" eb="11">
      <t>キロク</t>
    </rPh>
    <rPh sb="13" eb="15">
      <t>センタク</t>
    </rPh>
    <rPh sb="16" eb="18">
      <t>シュツリョク</t>
    </rPh>
    <phoneticPr fontId="3"/>
  </si>
  <si>
    <t>・自分の力より低い目標を立てている。
・目標に向かって取り組むことができていない。
・間違えた問題の復習ができていない。
・自分の学習状況をふまえた次の目標が立てられていない。</t>
    <rPh sb="62" eb="64">
      <t>ジブン</t>
    </rPh>
    <rPh sb="65" eb="67">
      <t>ガクシュウ</t>
    </rPh>
    <rPh sb="67" eb="69">
      <t>ジョウキョウ</t>
    </rPh>
    <rPh sb="79" eb="80">
      <t>タ</t>
    </rPh>
    <phoneticPr fontId="3"/>
  </si>
  <si>
    <t>・目標に向かって取り組んだが，目標を達成できなかった。
・間違えた問題の解きなおしをしている。
・自分の学習状況から，次の目標を立てようとしている。</t>
    <rPh sb="29" eb="31">
      <t>マチガ</t>
    </rPh>
    <rPh sb="33" eb="35">
      <t>モンダイ</t>
    </rPh>
    <rPh sb="36" eb="37">
      <t>ト</t>
    </rPh>
    <rPh sb="49" eb="51">
      <t>ジブン</t>
    </rPh>
    <rPh sb="52" eb="54">
      <t>ガクシュウ</t>
    </rPh>
    <rPh sb="54" eb="56">
      <t>ジョウキョウ</t>
    </rPh>
    <rPh sb="59" eb="60">
      <t>ツギ</t>
    </rPh>
    <rPh sb="61" eb="63">
      <t>モクヒョウ</t>
    </rPh>
    <rPh sb="64" eb="65">
      <t>タ</t>
    </rPh>
    <phoneticPr fontId="3"/>
  </si>
  <si>
    <r>
      <t>・定期テスト後などに</t>
    </r>
    <r>
      <rPr>
        <b/>
        <sz val="11"/>
        <color theme="1"/>
        <rFont val="游ゴシック"/>
        <family val="3"/>
        <charset val="128"/>
        <scheme val="minor"/>
      </rPr>
      <t>「学習の計画と記録」</t>
    </r>
    <r>
      <rPr>
        <sz val="11"/>
        <color theme="1"/>
        <rFont val="游ゴシック"/>
        <family val="2"/>
        <charset val="128"/>
        <scheme val="minor"/>
      </rPr>
      <t>を回収する。評価などの参考資料として使用する。</t>
    </r>
    <rPh sb="1" eb="3">
      <t>テイキ</t>
    </rPh>
    <rPh sb="6" eb="7">
      <t>アト</t>
    </rPh>
    <rPh sb="11" eb="13">
      <t>ガクシュウ</t>
    </rPh>
    <rPh sb="14" eb="16">
      <t>ケイカク</t>
    </rPh>
    <rPh sb="17" eb="19">
      <t>キロク</t>
    </rPh>
    <rPh sb="21" eb="23">
      <t>カイシュウ</t>
    </rPh>
    <rPh sb="26" eb="28">
      <t>ヒョウカ</t>
    </rPh>
    <rPh sb="31" eb="33">
      <t>サンコウ</t>
    </rPh>
    <rPh sb="33" eb="35">
      <t>シリョウ</t>
    </rPh>
    <rPh sb="38" eb="40">
      <t>シヨウ</t>
    </rPh>
    <phoneticPr fontId="3"/>
  </si>
  <si>
    <t>１　「各回ごと」：各単元ごとに目標やふり返りを記入する欄があります。</t>
    <rPh sb="3" eb="5">
      <t>カクカイ</t>
    </rPh>
    <rPh sb="9" eb="10">
      <t>カク</t>
    </rPh>
    <rPh sb="10" eb="12">
      <t>タンゲン</t>
    </rPh>
    <rPh sb="20" eb="21">
      <t>カエ</t>
    </rPh>
    <phoneticPr fontId="3"/>
  </si>
  <si>
    <t>２　「１学期」「２学期」「３学期」：目標やふり返りを記入する欄は，学期に１回です。</t>
    <rPh sb="4" eb="6">
      <t>ガッキ</t>
    </rPh>
    <rPh sb="9" eb="11">
      <t>ガッキ</t>
    </rPh>
    <rPh sb="14" eb="16">
      <t>ガッキ</t>
    </rPh>
    <rPh sb="18" eb="20">
      <t>モクヒョウ</t>
    </rPh>
    <rPh sb="23" eb="24">
      <t>カエ</t>
    </rPh>
    <rPh sb="26" eb="28">
      <t>キニュウ</t>
    </rPh>
    <rPh sb="30" eb="31">
      <t>ラン</t>
    </rPh>
    <rPh sb="33" eb="35">
      <t>ガッキ</t>
    </rPh>
    <rPh sb="37" eb="38">
      <t>カイ</t>
    </rPh>
    <phoneticPr fontId="3"/>
  </si>
  <si>
    <t>書き方の例を赤字で示しています。下記は一例ですので，自由にご使用ください。</t>
    <rPh sb="0" eb="1">
      <t>カ</t>
    </rPh>
    <rPh sb="2" eb="3">
      <t>カタ</t>
    </rPh>
    <rPh sb="4" eb="5">
      <t>レイ</t>
    </rPh>
    <rPh sb="6" eb="8">
      <t>アカジ</t>
    </rPh>
    <rPh sb="9" eb="10">
      <t>シメ</t>
    </rPh>
    <phoneticPr fontId="3"/>
  </si>
  <si>
    <t>＜主体的に学習に取り組む態度の評価の例＞</t>
    <rPh sb="1" eb="4">
      <t>シュタイテキ</t>
    </rPh>
    <rPh sb="5" eb="7">
      <t>ガクシュウ</t>
    </rPh>
    <rPh sb="8" eb="9">
      <t>ト</t>
    </rPh>
    <rPh sb="10" eb="11">
      <t>ク</t>
    </rPh>
    <rPh sb="12" eb="14">
      <t>タイド</t>
    </rPh>
    <rPh sb="15" eb="17">
      <t>ヒョウカ</t>
    </rPh>
    <rPh sb="18" eb="19">
      <t>レイ</t>
    </rPh>
    <phoneticPr fontId="3"/>
  </si>
  <si>
    <t>※評価の例は，国立教育政策研究所の学習評価に関する資料などを参考に，弊社で独自に作成したものです。</t>
    <rPh sb="1" eb="3">
      <t>ヒョウカ</t>
    </rPh>
    <rPh sb="4" eb="5">
      <t>レイ</t>
    </rPh>
    <rPh sb="7" eb="9">
      <t>コクリツ</t>
    </rPh>
    <rPh sb="9" eb="11">
      <t>キョウイク</t>
    </rPh>
    <rPh sb="11" eb="13">
      <t>セイサク</t>
    </rPh>
    <rPh sb="13" eb="16">
      <t>ケンキュウジョ</t>
    </rPh>
    <rPh sb="17" eb="19">
      <t>ガクシュウ</t>
    </rPh>
    <rPh sb="19" eb="21">
      <t>ヒョウカ</t>
    </rPh>
    <rPh sb="22" eb="23">
      <t>カン</t>
    </rPh>
    <rPh sb="25" eb="27">
      <t>シリョウ</t>
    </rPh>
    <rPh sb="30" eb="32">
      <t>サンコウ</t>
    </rPh>
    <rPh sb="40" eb="42">
      <t>サクセイ</t>
    </rPh>
    <phoneticPr fontId="3"/>
  </si>
  <si>
    <t>ご指導状況などをふまえて適宜ご変更ください。</t>
    <rPh sb="1" eb="3">
      <t>シドウ</t>
    </rPh>
    <rPh sb="3" eb="5">
      <t>ジョウキョウ</t>
    </rPh>
    <rPh sb="12" eb="14">
      <t>テキギ</t>
    </rPh>
    <rPh sb="15" eb="17">
      <t>ヘンコウ</t>
    </rPh>
    <phoneticPr fontId="3"/>
  </si>
  <si>
    <t>「主体的に学習に取り組む態度」の評価については，</t>
    <rPh sb="1" eb="4">
      <t>シュタイテキ</t>
    </rPh>
    <rPh sb="5" eb="7">
      <t>ガクシュウ</t>
    </rPh>
    <rPh sb="8" eb="9">
      <t>ト</t>
    </rPh>
    <rPh sb="10" eb="11">
      <t>ク</t>
    </rPh>
    <rPh sb="12" eb="14">
      <t>タイド</t>
    </rPh>
    <rPh sb="16" eb="18">
      <t>ヒョウカ</t>
    </rPh>
    <phoneticPr fontId="3"/>
  </si>
  <si>
    <t>知識及び技能を獲得したり，思考力，判断力，表現力等を身に付けたりすることに向けた粘り強い取組を行おうとする側面</t>
    <rPh sb="0" eb="2">
      <t>チシキ</t>
    </rPh>
    <rPh sb="2" eb="3">
      <t>オヨ</t>
    </rPh>
    <rPh sb="4" eb="6">
      <t>ギノウ</t>
    </rPh>
    <rPh sb="7" eb="9">
      <t>カクトク</t>
    </rPh>
    <rPh sb="13" eb="16">
      <t>シコウリョク</t>
    </rPh>
    <rPh sb="17" eb="20">
      <t>ハンダンリョク</t>
    </rPh>
    <rPh sb="21" eb="24">
      <t>ヒョウゲンリョク</t>
    </rPh>
    <rPh sb="24" eb="25">
      <t>トウ</t>
    </rPh>
    <rPh sb="26" eb="27">
      <t>ミ</t>
    </rPh>
    <rPh sb="28" eb="29">
      <t>ツ</t>
    </rPh>
    <rPh sb="37" eb="38">
      <t>ム</t>
    </rPh>
    <rPh sb="40" eb="41">
      <t>ネバ</t>
    </rPh>
    <rPh sb="42" eb="43">
      <t>ヅヨ</t>
    </rPh>
    <rPh sb="44" eb="46">
      <t>トリクミ</t>
    </rPh>
    <rPh sb="47" eb="48">
      <t>オコナ</t>
    </rPh>
    <rPh sb="53" eb="55">
      <t>ソクメン</t>
    </rPh>
    <phoneticPr fontId="3"/>
  </si>
  <si>
    <t>①</t>
    <phoneticPr fontId="3"/>
  </si>
  <si>
    <t>②</t>
    <phoneticPr fontId="3"/>
  </si>
  <si>
    <t>「学習の計画と記録」は，主に上の②の態度をはかるために使用することができます。</t>
    <rPh sb="1" eb="3">
      <t>ガクシュウ</t>
    </rPh>
    <rPh sb="4" eb="6">
      <t>ケイカク</t>
    </rPh>
    <rPh sb="7" eb="9">
      <t>キロク</t>
    </rPh>
    <rPh sb="12" eb="13">
      <t>オモ</t>
    </rPh>
    <rPh sb="14" eb="15">
      <t>ウエ</t>
    </rPh>
    <rPh sb="18" eb="20">
      <t>タイド</t>
    </rPh>
    <rPh sb="27" eb="29">
      <t>シヨウ</t>
    </rPh>
    <phoneticPr fontId="3"/>
  </si>
  <si>
    <t>という二つの側面から評価することが求められます。</t>
    <rPh sb="3" eb="4">
      <t>フタ</t>
    </rPh>
    <rPh sb="6" eb="8">
      <t>ソクメン</t>
    </rPh>
    <rPh sb="10" eb="12">
      <t>ヒョウカ</t>
    </rPh>
    <rPh sb="17" eb="18">
      <t>モト</t>
    </rPh>
    <phoneticPr fontId="3"/>
  </si>
  <si>
    <t>教科書内容</t>
    <rPh sb="0" eb="3">
      <t>キョウカショ</t>
    </rPh>
    <rPh sb="3" eb="5">
      <t>ナイヨウ</t>
    </rPh>
    <phoneticPr fontId="1"/>
  </si>
  <si>
    <t>教科書ページ</t>
  </si>
  <si>
    <t>２</t>
  </si>
  <si>
    <t>３</t>
  </si>
  <si>
    <t>４</t>
  </si>
  <si>
    <t>５</t>
  </si>
  <si>
    <t>６</t>
  </si>
  <si>
    <t>７</t>
  </si>
  <si>
    <t>８</t>
  </si>
  <si>
    <t>９</t>
  </si>
  <si>
    <t>１０</t>
  </si>
  <si>
    <t>１１</t>
  </si>
  <si>
    <t>学習の達成</t>
    <rPh sb="0" eb="2">
      <t>ガクシュウ</t>
    </rPh>
    <rPh sb="3" eb="5">
      <t>タッセイ</t>
    </rPh>
    <phoneticPr fontId="3"/>
  </si>
  <si>
    <t>学習の達成　学習の計画と記録</t>
    <rPh sb="0" eb="2">
      <t>ガクシュウ</t>
    </rPh>
    <rPh sb="3" eb="5">
      <t>タッセイ</t>
    </rPh>
    <rPh sb="6" eb="8">
      <t>ガクシュウ</t>
    </rPh>
    <rPh sb="9" eb="11">
      <t>ケイカク</t>
    </rPh>
    <rPh sb="12" eb="14">
      <t>キロク</t>
    </rPh>
    <phoneticPr fontId="3"/>
  </si>
  <si>
    <t>/200点</t>
    <rPh sb="4" eb="5">
      <t>テン</t>
    </rPh>
    <phoneticPr fontId="3"/>
  </si>
  <si>
    <r>
      <rPr>
        <sz val="10"/>
        <rFont val="ＭＳ ゴシック"/>
        <family val="3"/>
        <charset val="128"/>
      </rPr>
      <t>◆ふり返り…「わかったこと」「これから勉強したい（する）こと」「復習したこと」「これからどう勉強したいか」などを自由に書こう。</t>
    </r>
    <r>
      <rPr>
        <sz val="9"/>
        <color theme="3"/>
        <rFont val="游ゴシック"/>
        <family val="3"/>
        <charset val="128"/>
        <scheme val="minor"/>
      </rPr>
      <t xml:space="preserve">
</t>
    </r>
    <rPh sb="3" eb="4">
      <t>カエ</t>
    </rPh>
    <phoneticPr fontId="3"/>
  </si>
  <si>
    <t>２．学習の仕方やノートのまとめ方など，理解が深まる工夫をしましたか。
　Ａ　工夫しながら取り組んだ　　Ｂ　少し工夫しながら取り組んだ
　Ｃ　あまりできなかった　　　　Ｄ　まったくできなかった</t>
    <rPh sb="2" eb="4">
      <t>ガクシュウ</t>
    </rPh>
    <rPh sb="5" eb="7">
      <t>シカタ</t>
    </rPh>
    <rPh sb="15" eb="16">
      <t>カタ</t>
    </rPh>
    <rPh sb="19" eb="21">
      <t>リカイ</t>
    </rPh>
    <rPh sb="22" eb="23">
      <t>フカ</t>
    </rPh>
    <rPh sb="25" eb="27">
      <t>クフウ</t>
    </rPh>
    <rPh sb="38" eb="40">
      <t>クフウ</t>
    </rPh>
    <rPh sb="44" eb="45">
      <t>ト</t>
    </rPh>
    <rPh sb="46" eb="47">
      <t>ク</t>
    </rPh>
    <rPh sb="53" eb="54">
      <t>スコ</t>
    </rPh>
    <rPh sb="55" eb="57">
      <t>クフウ</t>
    </rPh>
    <rPh sb="61" eb="62">
      <t>ト</t>
    </rPh>
    <rPh sb="63" eb="64">
      <t>ク</t>
    </rPh>
    <phoneticPr fontId="3"/>
  </si>
  <si>
    <t>３．自分の設定した目標を達成できましたか。
　Ａ　達成できた　　　　　　　Ｂ　だいたい達成できた
　Ｃ　あまり達成できなかった　Ｄ　まったく達成できなかった</t>
    <rPh sb="2" eb="4">
      <t>ジブン</t>
    </rPh>
    <rPh sb="5" eb="7">
      <t>セッテイ</t>
    </rPh>
    <rPh sb="9" eb="11">
      <t>モクヒョウ</t>
    </rPh>
    <rPh sb="12" eb="14">
      <t>タッセイ</t>
    </rPh>
    <rPh sb="25" eb="27">
      <t>タッセイ</t>
    </rPh>
    <rPh sb="43" eb="45">
      <t>タッセイ</t>
    </rPh>
    <rPh sb="55" eb="57">
      <t>タッセイ</t>
    </rPh>
    <phoneticPr fontId="3"/>
  </si>
  <si>
    <t>４．結果を受けて，ふり返りができましたか。（間違えた理由や正しい解答がわかりましたか。）
　Ａ　十分できた　　　　　　　Ｂ　少しできた
　Ｃ　あまりできなかった　　　Ｄ　まったくできなかった</t>
    <rPh sb="2" eb="4">
      <t>ケッカ</t>
    </rPh>
    <rPh sb="5" eb="6">
      <t>ウ</t>
    </rPh>
    <rPh sb="11" eb="12">
      <t>カエ</t>
    </rPh>
    <rPh sb="22" eb="24">
      <t>マチガ</t>
    </rPh>
    <rPh sb="26" eb="28">
      <t>リユウ</t>
    </rPh>
    <rPh sb="29" eb="30">
      <t>タダ</t>
    </rPh>
    <rPh sb="32" eb="34">
      <t>カイトウ</t>
    </rPh>
    <rPh sb="48" eb="50">
      <t>ジュウブン</t>
    </rPh>
    <rPh sb="62" eb="63">
      <t>スコ</t>
    </rPh>
    <phoneticPr fontId="3"/>
  </si>
  <si>
    <t>５．次の単元に取り組むときの改善点を確認できましたか。 
　Ａ　確認できた　　Ｂ　確認できていない</t>
    <rPh sb="2" eb="3">
      <t>ツギ</t>
    </rPh>
    <rPh sb="4" eb="6">
      <t>タンゲン</t>
    </rPh>
    <rPh sb="7" eb="8">
      <t>ト</t>
    </rPh>
    <rPh sb="9" eb="10">
      <t>ク</t>
    </rPh>
    <rPh sb="14" eb="17">
      <t>カイゼンテン</t>
    </rPh>
    <rPh sb="18" eb="20">
      <t>カクニン</t>
    </rPh>
    <rPh sb="32" eb="34">
      <t>カクニン</t>
    </rPh>
    <rPh sb="41" eb="43">
      <t>カクニン</t>
    </rPh>
    <phoneticPr fontId="3"/>
  </si>
  <si>
    <t>１．この単元の学習に意欲的に取り組めましたか。
　Ａ　意欲的に取り組めた　　　Ｂ　だいたい取り組めた
　Ｃ　あまり取り組めなかった　Ｄ　まったく取り組めなかった</t>
    <rPh sb="4" eb="6">
      <t>タンゲン</t>
    </rPh>
    <rPh sb="7" eb="9">
      <t>ガクシュウ</t>
    </rPh>
    <rPh sb="10" eb="13">
      <t>イヨクテキ</t>
    </rPh>
    <rPh sb="14" eb="15">
      <t>ト</t>
    </rPh>
    <rPh sb="16" eb="17">
      <t>ク</t>
    </rPh>
    <rPh sb="72" eb="73">
      <t>ト</t>
    </rPh>
    <rPh sb="74" eb="75">
      <t>ク</t>
    </rPh>
    <phoneticPr fontId="3"/>
  </si>
  <si>
    <t>１．この学期の学習に意欲的に取り組めましたか。
　Ａ　意欲的に取り組めた　　　Ｂ　だいたい取り組めた
　Ｃ　あまり取り組めなかった　Ｄ　まったく取り組めなかった</t>
    <rPh sb="4" eb="6">
      <t>ガッキ</t>
    </rPh>
    <rPh sb="7" eb="9">
      <t>ガクシュウ</t>
    </rPh>
    <rPh sb="10" eb="13">
      <t>イヨクテキ</t>
    </rPh>
    <rPh sb="14" eb="15">
      <t>ト</t>
    </rPh>
    <rPh sb="16" eb="17">
      <t>ク</t>
    </rPh>
    <rPh sb="72" eb="73">
      <t>ト</t>
    </rPh>
    <rPh sb="74" eb="75">
      <t>ク</t>
    </rPh>
    <phoneticPr fontId="3"/>
  </si>
  <si>
    <t>２．学習の仕方やノートのまとめ方など，理解が深まる工夫をしましたか。
　Ａ　工夫しながら取り組んだ　　Ｂ　少し工夫しながら取り組んだ　
　Ｃ　あまりできなかった　　　　Ｄ　まったくできなかった</t>
    <rPh sb="2" eb="4">
      <t>ガクシュウ</t>
    </rPh>
    <rPh sb="5" eb="7">
      <t>シカタ</t>
    </rPh>
    <rPh sb="15" eb="16">
      <t>カタ</t>
    </rPh>
    <rPh sb="19" eb="21">
      <t>リカイ</t>
    </rPh>
    <rPh sb="22" eb="23">
      <t>フカ</t>
    </rPh>
    <rPh sb="25" eb="27">
      <t>クフウ</t>
    </rPh>
    <rPh sb="38" eb="40">
      <t>クフウ</t>
    </rPh>
    <rPh sb="44" eb="45">
      <t>ト</t>
    </rPh>
    <rPh sb="46" eb="47">
      <t>ク</t>
    </rPh>
    <rPh sb="53" eb="54">
      <t>スコ</t>
    </rPh>
    <rPh sb="55" eb="57">
      <t>クフウ</t>
    </rPh>
    <rPh sb="61" eb="62">
      <t>ト</t>
    </rPh>
    <rPh sb="63" eb="64">
      <t>ク</t>
    </rPh>
    <phoneticPr fontId="3"/>
  </si>
  <si>
    <t>４．結果を受けて，ふり返りができましたか。（間違えた理由や正しい解答がわかりましたか。）
　Ａ　十分できた　　　　　　　Ｂ　少しできた
　Ｃ　あまりできなかった　　　Ｄ　まったくできなかった</t>
    <rPh sb="2" eb="4">
      <t>ケッカ</t>
    </rPh>
    <rPh sb="5" eb="6">
      <t>ウ</t>
    </rPh>
    <rPh sb="11" eb="12">
      <t>カエ</t>
    </rPh>
    <rPh sb="48" eb="50">
      <t>ジュウブン</t>
    </rPh>
    <rPh sb="62" eb="63">
      <t>スコ</t>
    </rPh>
    <phoneticPr fontId="3"/>
  </si>
  <si>
    <t>知識・技能</t>
    <rPh sb="0" eb="2">
      <t>チシキ</t>
    </rPh>
    <rPh sb="3" eb="5">
      <t>ギノウ</t>
    </rPh>
    <phoneticPr fontId="3"/>
  </si>
  <si>
    <t>思考・判断・表現</t>
    <rPh sb="0" eb="2">
      <t>シコウ</t>
    </rPh>
    <rPh sb="3" eb="5">
      <t>ハンダン</t>
    </rPh>
    <rPh sb="6" eb="8">
      <t>ヒョウゲン</t>
    </rPh>
    <phoneticPr fontId="3"/>
  </si>
  <si>
    <t>得点</t>
    <rPh sb="0" eb="2">
      <t>トクテン</t>
    </rPh>
    <phoneticPr fontId="3"/>
  </si>
  <si>
    <t>学習の目標　（Can-Doチェック)</t>
    <phoneticPr fontId="3"/>
  </si>
  <si>
    <t>１２</t>
  </si>
  <si>
    <t>１３</t>
  </si>
  <si>
    <t>１４</t>
  </si>
  <si>
    <t>１５</t>
  </si>
  <si>
    <t>１６</t>
  </si>
  <si>
    <t>&lt;②「学習の計画と記録」の書き方例&gt;</t>
    <rPh sb="3" eb="5">
      <t>ガクシュウ</t>
    </rPh>
    <rPh sb="6" eb="8">
      <t>ケイカク</t>
    </rPh>
    <rPh sb="9" eb="11">
      <t>キロク</t>
    </rPh>
    <rPh sb="13" eb="14">
      <t>カ</t>
    </rPh>
    <rPh sb="15" eb="16">
      <t>カタ</t>
    </rPh>
    <rPh sb="16" eb="17">
      <t>レイ</t>
    </rPh>
    <phoneticPr fontId="3"/>
  </si>
  <si>
    <r>
      <t>・事前に</t>
    </r>
    <r>
      <rPr>
        <b/>
        <sz val="11"/>
        <color theme="1"/>
        <rFont val="游ゴシック"/>
        <family val="3"/>
        <charset val="128"/>
        <scheme val="minor"/>
      </rPr>
      <t>「学習の計画と記録」</t>
    </r>
    <r>
      <rPr>
        <sz val="11"/>
        <color theme="1"/>
        <rFont val="游ゴシック"/>
        <family val="2"/>
        <charset val="128"/>
        <scheme val="minor"/>
      </rPr>
      <t>を配付する。</t>
    </r>
    <rPh sb="1" eb="3">
      <t>ジゼン</t>
    </rPh>
    <rPh sb="5" eb="7">
      <t>ガクシュウ</t>
    </rPh>
    <rPh sb="8" eb="10">
      <t>ケイカク</t>
    </rPh>
    <rPh sb="11" eb="13">
      <t>キロク</t>
    </rPh>
    <rPh sb="15" eb="17">
      <t>ハイフ</t>
    </rPh>
    <phoneticPr fontId="3"/>
  </si>
  <si>
    <t>・プリントに取り組み，自己採点する。</t>
    <rPh sb="6" eb="7">
      <t>ト</t>
    </rPh>
    <rPh sb="8" eb="9">
      <t>ク</t>
    </rPh>
    <rPh sb="11" eb="13">
      <t>ジコ</t>
    </rPh>
    <rPh sb="13" eb="15">
      <t>サイテン</t>
    </rPh>
    <phoneticPr fontId="3"/>
  </si>
  <si>
    <r>
      <t>・採点し終わったプリントを回収し，ROMの中の</t>
    </r>
    <r>
      <rPr>
        <b/>
        <sz val="11"/>
        <rFont val="游ゴシック"/>
        <family val="3"/>
        <charset val="128"/>
        <scheme val="minor"/>
      </rPr>
      <t>［自動集計ソフトSasatto］</t>
    </r>
    <r>
      <rPr>
        <sz val="11"/>
        <rFont val="游ゴシック"/>
        <family val="3"/>
        <charset val="128"/>
        <scheme val="minor"/>
      </rPr>
      <t>で得点を入力する。</t>
    </r>
    <rPh sb="1" eb="3">
      <t>サイテン</t>
    </rPh>
    <phoneticPr fontId="3"/>
  </si>
  <si>
    <r>
      <t>・</t>
    </r>
    <r>
      <rPr>
        <b/>
        <sz val="11"/>
        <rFont val="游ゴシック"/>
        <family val="3"/>
        <charset val="128"/>
        <scheme val="minor"/>
      </rPr>
      <t>「学習の計画と記録」</t>
    </r>
    <r>
      <rPr>
        <sz val="11"/>
        <rFont val="游ゴシック"/>
        <family val="3"/>
        <charset val="128"/>
        <scheme val="minor"/>
      </rPr>
      <t>に得点やふり返りを記入する。</t>
    </r>
    <rPh sb="2" eb="4">
      <t>ガクシュウ</t>
    </rPh>
    <rPh sb="5" eb="7">
      <t>ケイカク</t>
    </rPh>
    <rPh sb="8" eb="10">
      <t>キロク</t>
    </rPh>
    <rPh sb="12" eb="14">
      <t>トクテン</t>
    </rPh>
    <rPh sb="17" eb="18">
      <t>カエ</t>
    </rPh>
    <rPh sb="20" eb="22">
      <t>キニュウ</t>
    </rPh>
    <phoneticPr fontId="3"/>
  </si>
  <si>
    <r>
      <rPr>
        <b/>
        <sz val="11"/>
        <color rgb="FFFF0000"/>
        <rFont val="游ゴシック"/>
        <family val="3"/>
        <charset val="128"/>
        <scheme val="minor"/>
      </rPr>
      <t>　</t>
    </r>
    <r>
      <rPr>
        <sz val="11"/>
        <color theme="3"/>
        <rFont val="游ゴシック"/>
        <family val="2"/>
        <charset val="128"/>
        <scheme val="minor"/>
      </rPr>
      <t>/200点</t>
    </r>
    <rPh sb="5" eb="6">
      <t>テン</t>
    </rPh>
    <phoneticPr fontId="3"/>
  </si>
  <si>
    <t xml:space="preserve">◆ふり返り…「わかったこと」「これから勉強したい（する）こと」「復習したこと」「これからどう勉強したいか」などを自由に書こう。
</t>
    <rPh sb="3" eb="4">
      <t>カエ</t>
    </rPh>
    <phoneticPr fontId="3"/>
  </si>
  <si>
    <r>
      <rPr>
        <sz val="10"/>
        <rFont val="ＭＳ ゴシック"/>
        <family val="3"/>
        <charset val="128"/>
      </rPr>
      <t xml:space="preserve">◆自分の目標を書こう。
</t>
    </r>
    <r>
      <rPr>
        <sz val="9.5"/>
        <color theme="3"/>
        <rFont val="HGPｺﾞｼｯｸM"/>
        <family val="3"/>
        <charset val="128"/>
      </rPr>
      <t xml:space="preserve">
</t>
    </r>
    <phoneticPr fontId="3"/>
  </si>
  <si>
    <t>※Ｑ～Ｖ列に文字が入力されています。計算式が入っているため、削除しないでください。</t>
    <phoneticPr fontId="3"/>
  </si>
  <si>
    <t>組　　番</t>
    <rPh sb="0" eb="1">
      <t>ク</t>
    </rPh>
    <rPh sb="3" eb="4">
      <t>バン</t>
    </rPh>
    <phoneticPr fontId="3"/>
  </si>
  <si>
    <t>学習の達成　学習の計画と記録 (1学期)</t>
    <rPh sb="0" eb="2">
      <t>ガクシュウ</t>
    </rPh>
    <rPh sb="3" eb="5">
      <t>タッセイ</t>
    </rPh>
    <rPh sb="6" eb="8">
      <t>ガクシュウ</t>
    </rPh>
    <rPh sb="9" eb="11">
      <t>ケイカク</t>
    </rPh>
    <rPh sb="12" eb="14">
      <t>キロク</t>
    </rPh>
    <rPh sb="17" eb="19">
      <t>ガッキ</t>
    </rPh>
    <phoneticPr fontId="3"/>
  </si>
  <si>
    <t>学習の達成　学習の計画と記録 (2学期)</t>
    <rPh sb="0" eb="2">
      <t>ガクシュウ</t>
    </rPh>
    <rPh sb="3" eb="5">
      <t>タッセイ</t>
    </rPh>
    <rPh sb="6" eb="8">
      <t>ガクシュウ</t>
    </rPh>
    <rPh sb="9" eb="11">
      <t>ケイカク</t>
    </rPh>
    <rPh sb="12" eb="14">
      <t>キロク</t>
    </rPh>
    <rPh sb="17" eb="19">
      <t>ガッキ</t>
    </rPh>
    <phoneticPr fontId="3"/>
  </si>
  <si>
    <t>←生徒の自己評価と記述の内容を見て、「主体的に学習に取り組む態度」のＡ・Ｂ・Ｃ評価をしてください。
教師用ROM収録の補充問題も合わせて使用するとより効果的です。</t>
    <rPh sb="1" eb="3">
      <t>セイト</t>
    </rPh>
    <rPh sb="4" eb="6">
      <t>ジコ</t>
    </rPh>
    <rPh sb="6" eb="8">
      <t>ヒョウカ</t>
    </rPh>
    <rPh sb="9" eb="11">
      <t>キジュツ</t>
    </rPh>
    <rPh sb="12" eb="14">
      <t>ナイヨウ</t>
    </rPh>
    <rPh sb="15" eb="16">
      <t>ミ</t>
    </rPh>
    <rPh sb="39" eb="41">
      <t>ヒョウカ</t>
    </rPh>
    <rPh sb="50" eb="53">
      <t>キョウシヨウ</t>
    </rPh>
    <rPh sb="56" eb="58">
      <t>シュウロク</t>
    </rPh>
    <rPh sb="59" eb="63">
      <t>ホジュウモンダイ</t>
    </rPh>
    <rPh sb="64" eb="65">
      <t>ア</t>
    </rPh>
    <rPh sb="68" eb="70">
      <t>シヨウ</t>
    </rPh>
    <rPh sb="75" eb="78">
      <t>コウカテキ</t>
    </rPh>
    <phoneticPr fontId="3"/>
  </si>
  <si>
    <t>学習の達成　学習の計画と記録 (3学期）</t>
    <rPh sb="0" eb="2">
      <t>ガクシュウ</t>
    </rPh>
    <rPh sb="3" eb="5">
      <t>タッセイ</t>
    </rPh>
    <rPh sb="6" eb="8">
      <t>ガクシュウ</t>
    </rPh>
    <rPh sb="9" eb="11">
      <t>ケイカク</t>
    </rPh>
    <rPh sb="12" eb="14">
      <t>キロク</t>
    </rPh>
    <rPh sb="17" eb="19">
      <t>ガッキ</t>
    </rPh>
    <phoneticPr fontId="3"/>
  </si>
  <si>
    <t>・高い目標が立てられている。
・目標に向かって取り組んだことによって，目標を達成している。
・間違えた問題を復習し，自分の学習を調整しようとしている。
・自分の学習状況を把握し，結果をふまえた上で次の目標が具体的に立てられている。</t>
    <phoneticPr fontId="3"/>
  </si>
  <si>
    <t>・数学のよさに気づき，学習したことを活かして説明することができている。
・数学のよさに気づき，よりよく問題を解決しようと考えている。
・学習したことを活かして，自分の考えやその理由を書くことができている。
・複数の側面から説明しようとしている。
・数学を身近な例に落とし込もうとしている。</t>
    <rPh sb="1" eb="3">
      <t>スウガク</t>
    </rPh>
    <rPh sb="7" eb="8">
      <t>キ</t>
    </rPh>
    <rPh sb="11" eb="13">
      <t>ガクシュウ</t>
    </rPh>
    <rPh sb="18" eb="19">
      <t>イ</t>
    </rPh>
    <rPh sb="22" eb="24">
      <t>セツメイ</t>
    </rPh>
    <rPh sb="51" eb="53">
      <t>モンダイ</t>
    </rPh>
    <rPh sb="54" eb="56">
      <t>カイケツ</t>
    </rPh>
    <rPh sb="60" eb="61">
      <t>カンガ</t>
    </rPh>
    <phoneticPr fontId="3"/>
  </si>
  <si>
    <t>・学習したことをまとめようとしている。
・問題を解決しようとしている。
・自分の考えを書こうとしている。</t>
    <rPh sb="21" eb="23">
      <t>モンダイ</t>
    </rPh>
    <rPh sb="37" eb="39">
      <t>ジブン</t>
    </rPh>
    <rPh sb="40" eb="41">
      <t>カンガ</t>
    </rPh>
    <rPh sb="43" eb="44">
      <t>カ</t>
    </rPh>
    <phoneticPr fontId="3"/>
  </si>
  <si>
    <t>・問いの主旨から外れている。
・問題を解決しようとしていない。
・自分の考えを書こうとしていない。</t>
    <rPh sb="1" eb="2">
      <t>トイ</t>
    </rPh>
    <rPh sb="4" eb="6">
      <t>シュシ</t>
    </rPh>
    <rPh sb="8" eb="9">
      <t>ハズ</t>
    </rPh>
    <rPh sb="33" eb="35">
      <t>ジブン</t>
    </rPh>
    <rPh sb="36" eb="37">
      <t>カンガ</t>
    </rPh>
    <rPh sb="39" eb="40">
      <t>カ</t>
    </rPh>
    <phoneticPr fontId="3"/>
  </si>
  <si>
    <t>①の粘り強い取組を行う中で，自らの学習を調整しようとする側面</t>
    <phoneticPr fontId="3"/>
  </si>
  <si>
    <t>ROM収録の「補充問題」を使用すると，上の①の状況を効果的にはかることができます。</t>
    <rPh sb="3" eb="5">
      <t>シュウロク</t>
    </rPh>
    <rPh sb="7" eb="9">
      <t>ホジュウ</t>
    </rPh>
    <rPh sb="9" eb="11">
      <t>モンダイ</t>
    </rPh>
    <rPh sb="13" eb="15">
      <t>シヨウ</t>
    </rPh>
    <rPh sb="19" eb="20">
      <t>ウエ</t>
    </rPh>
    <rPh sb="23" eb="25">
      <t>ジョウキョウ</t>
    </rPh>
    <rPh sb="26" eb="29">
      <t>コウカテキ</t>
    </rPh>
    <phoneticPr fontId="3"/>
  </si>
  <si>
    <t>１</t>
  </si>
  <si>
    <t>１</t>
    <phoneticPr fontId="3"/>
  </si>
  <si>
    <r>
      <t>　</t>
    </r>
    <r>
      <rPr>
        <b/>
        <sz val="14"/>
        <color theme="1"/>
        <rFont val="ＭＳ ゴシック"/>
        <family val="3"/>
        <charset val="128"/>
      </rPr>
      <t>[３ 年　数　学　］</t>
    </r>
    <rPh sb="4" eb="5">
      <t>ネン</t>
    </rPh>
    <rPh sb="6" eb="7">
      <t>カズ</t>
    </rPh>
    <rPh sb="8" eb="9">
      <t>ガク</t>
    </rPh>
    <phoneticPr fontId="3"/>
  </si>
  <si>
    <t>学習の目標 （Can-Doチェック)
□2次方程式を利用して，数の問題を解くことができる。
□2次方程式を利用して，図形の面積や体積の問題を解くことができる。
□2次方程式を利用して，点の移動と面積の変化の問題を解くことができる。</t>
    <rPh sb="21" eb="22">
      <t>ジ</t>
    </rPh>
    <rPh sb="22" eb="25">
      <t>ホウテイシキ</t>
    </rPh>
    <rPh sb="26" eb="28">
      <t>リヨウ</t>
    </rPh>
    <rPh sb="48" eb="49">
      <t>ジ</t>
    </rPh>
    <rPh sb="49" eb="52">
      <t>ホウテイシキ</t>
    </rPh>
    <rPh sb="53" eb="55">
      <t>リヨウ</t>
    </rPh>
    <rPh sb="61" eb="63">
      <t>メンセキ</t>
    </rPh>
    <rPh sb="64" eb="66">
      <t>タイセキ</t>
    </rPh>
    <rPh sb="70" eb="71">
      <t>ト</t>
    </rPh>
    <rPh sb="92" eb="93">
      <t>テン</t>
    </rPh>
    <rPh sb="94" eb="96">
      <t>イドウ</t>
    </rPh>
    <rPh sb="97" eb="99">
      <t>メンセキ</t>
    </rPh>
    <rPh sb="100" eb="102">
      <t>ヘンカ</t>
    </rPh>
    <rPh sb="103" eb="105">
      <t>モンダイ</t>
    </rPh>
    <rPh sb="106" eb="107">
      <t>ト</t>
    </rPh>
    <phoneticPr fontId="3"/>
  </si>
  <si>
    <t>学習の目標 （Can-Doチェック)
□三平方の定理を理解している。
□三平方の定理を使って三角形の辺の長さを求めることができる。
□三平方の定理の逆を理解している。
□三平方の定理の証明について考えることができる。
□三平方の定理を使って，いろいろな線分の長さを求めることができる。</t>
    <rPh sb="20" eb="23">
      <t>サンヘイホウ</t>
    </rPh>
    <rPh sb="24" eb="26">
      <t>テイリ</t>
    </rPh>
    <rPh sb="27" eb="29">
      <t>リカイ</t>
    </rPh>
    <rPh sb="36" eb="39">
      <t>サンヘイホウ</t>
    </rPh>
    <rPh sb="40" eb="42">
      <t>テイリ</t>
    </rPh>
    <rPh sb="43" eb="44">
      <t>ツカ</t>
    </rPh>
    <rPh sb="46" eb="49">
      <t>サンカッケイ</t>
    </rPh>
    <rPh sb="50" eb="51">
      <t>ヘン</t>
    </rPh>
    <rPh sb="52" eb="53">
      <t>ナガ</t>
    </rPh>
    <rPh sb="55" eb="56">
      <t>モト</t>
    </rPh>
    <rPh sb="67" eb="70">
      <t>サンヘイホウ</t>
    </rPh>
    <rPh sb="71" eb="73">
      <t>テイリ</t>
    </rPh>
    <rPh sb="74" eb="75">
      <t>ギャク</t>
    </rPh>
    <rPh sb="76" eb="78">
      <t>リカイ</t>
    </rPh>
    <rPh sb="85" eb="88">
      <t>サンヘイホウ</t>
    </rPh>
    <rPh sb="89" eb="91">
      <t>テイリ</t>
    </rPh>
    <rPh sb="92" eb="94">
      <t>ショウメイ</t>
    </rPh>
    <rPh sb="98" eb="99">
      <t>カンガ</t>
    </rPh>
    <rPh sb="110" eb="113">
      <t>サンヘイホウ</t>
    </rPh>
    <rPh sb="114" eb="116">
      <t>テイリ</t>
    </rPh>
    <rPh sb="117" eb="118">
      <t>ツカ</t>
    </rPh>
    <rPh sb="126" eb="128">
      <t>センブン</t>
    </rPh>
    <rPh sb="129" eb="130">
      <t>ナガ</t>
    </rPh>
    <rPh sb="132" eb="133">
      <t>モト</t>
    </rPh>
    <phoneticPr fontId="3"/>
  </si>
  <si>
    <t>多項式の計算</t>
    <rPh sb="0" eb="3">
      <t>タコウシキ</t>
    </rPh>
    <rPh sb="4" eb="6">
      <t>ケイサン</t>
    </rPh>
    <phoneticPr fontId="2"/>
  </si>
  <si>
    <t>学習の目標 （Can-Doチェック)
□多項式と単項式の乗法・除法ができる。
□多項式の乗法ができる。
□展開の公式を使って式を展開することができる。
□展開の公式を利用して式の計算を工夫することができる。
□文字の置き換えを利用して式を展開することができる。
□多項式のいろいろな計算をすることができる。
□式の値を求めることができる。
□長方形の面積を考えることで展開の公式が成り立つことを説明できる。</t>
    <rPh sb="20" eb="23">
      <t>タコウシキ</t>
    </rPh>
    <rPh sb="24" eb="27">
      <t>タンコウシキ</t>
    </rPh>
    <rPh sb="28" eb="30">
      <t>ジョウホウ</t>
    </rPh>
    <rPh sb="31" eb="33">
      <t>ジョホウ</t>
    </rPh>
    <rPh sb="40" eb="43">
      <t>タコウシキ</t>
    </rPh>
    <rPh sb="44" eb="46">
      <t>ジョウホウ</t>
    </rPh>
    <rPh sb="59" eb="60">
      <t>ツカ</t>
    </rPh>
    <rPh sb="62" eb="63">
      <t>シキ</t>
    </rPh>
    <rPh sb="64" eb="66">
      <t>テンカイ</t>
    </rPh>
    <rPh sb="92" eb="94">
      <t>クフウ</t>
    </rPh>
    <rPh sb="105" eb="107">
      <t>モジ</t>
    </rPh>
    <rPh sb="108" eb="109">
      <t>オ</t>
    </rPh>
    <rPh sb="110" eb="111">
      <t>カ</t>
    </rPh>
    <rPh sb="113" eb="115">
      <t>リヨウ</t>
    </rPh>
    <rPh sb="117" eb="118">
      <t>シキ</t>
    </rPh>
    <rPh sb="119" eb="121">
      <t>テンカイ</t>
    </rPh>
    <rPh sb="171" eb="174">
      <t>チョウホウケイ</t>
    </rPh>
    <rPh sb="175" eb="177">
      <t>メンセキ</t>
    </rPh>
    <rPh sb="178" eb="179">
      <t>カンガ</t>
    </rPh>
    <rPh sb="190" eb="191">
      <t>ナ</t>
    </rPh>
    <rPh sb="192" eb="193">
      <t>タ</t>
    </rPh>
    <rPh sb="197" eb="199">
      <t>セツメイ</t>
    </rPh>
    <phoneticPr fontId="3"/>
  </si>
  <si>
    <t>〈教科書ページ〉p.14～25</t>
  </si>
  <si>
    <t>因数分解</t>
    <rPh sb="0" eb="2">
      <t>インスウ</t>
    </rPh>
    <rPh sb="2" eb="4">
      <t>ブンカイ</t>
    </rPh>
    <phoneticPr fontId="2"/>
  </si>
  <si>
    <t>学習の目標 （Can-Doチェック)
□因数の意味を理解している。
□共通な因数をくくり出して因数分解をすることができる。
□公式を使って因数分解をすることができる。
□いろいろな式の因数分解をすることができる。
□因数分解を利用して式の計算を工夫することができる。
□式の値を求めることができる。</t>
    <rPh sb="20" eb="22">
      <t>インスウ</t>
    </rPh>
    <rPh sb="23" eb="25">
      <t>イミ</t>
    </rPh>
    <rPh sb="26" eb="28">
      <t>リカイ</t>
    </rPh>
    <rPh sb="35" eb="37">
      <t>キョウツウ</t>
    </rPh>
    <rPh sb="38" eb="40">
      <t>インスウ</t>
    </rPh>
    <rPh sb="44" eb="45">
      <t>ダ</t>
    </rPh>
    <rPh sb="47" eb="51">
      <t>インスウブンカイ</t>
    </rPh>
    <rPh sb="90" eb="91">
      <t>シキ</t>
    </rPh>
    <rPh sb="92" eb="94">
      <t>インスウ</t>
    </rPh>
    <rPh sb="94" eb="96">
      <t>ブンカイ</t>
    </rPh>
    <rPh sb="108" eb="112">
      <t>インスウブンカイ</t>
    </rPh>
    <phoneticPr fontId="3"/>
  </si>
  <si>
    <t>〈教科書ページ〉p.26～35</t>
  </si>
  <si>
    <t>式の利用</t>
    <rPh sb="0" eb="1">
      <t>シキ</t>
    </rPh>
    <rPh sb="2" eb="4">
      <t>リヨウ</t>
    </rPh>
    <phoneticPr fontId="2"/>
  </si>
  <si>
    <t>学習の目標 （Can-Doチェック)
□式の計算を利用して，数の性質の証明をすることができる。
□式の計算を利用して，図形の性質を証明したり考えたりすることができる。</t>
    <rPh sb="20" eb="21">
      <t>シキ</t>
    </rPh>
    <rPh sb="22" eb="24">
      <t>ケイサン</t>
    </rPh>
    <rPh sb="25" eb="27">
      <t>リヨウ</t>
    </rPh>
    <rPh sb="30" eb="31">
      <t>スウ</t>
    </rPh>
    <rPh sb="32" eb="34">
      <t>セイシツ</t>
    </rPh>
    <rPh sb="35" eb="37">
      <t>ショウメイ</t>
    </rPh>
    <rPh sb="49" eb="50">
      <t>シキ</t>
    </rPh>
    <rPh sb="51" eb="53">
      <t>ケイサン</t>
    </rPh>
    <rPh sb="54" eb="56">
      <t>リヨウ</t>
    </rPh>
    <rPh sb="59" eb="61">
      <t>ズケイ</t>
    </rPh>
    <rPh sb="62" eb="64">
      <t>セイシツ</t>
    </rPh>
    <rPh sb="65" eb="67">
      <t>ショウメイ</t>
    </rPh>
    <rPh sb="70" eb="71">
      <t>カンガ</t>
    </rPh>
    <phoneticPr fontId="3"/>
  </si>
  <si>
    <t>〈教科書ページ〉p.36～39</t>
  </si>
  <si>
    <t>平方根</t>
    <rPh sb="0" eb="3">
      <t>ヘイホウコン</t>
    </rPh>
    <phoneticPr fontId="2"/>
  </si>
  <si>
    <t>学習の目標 （Can-Doチェック)
□平方根の意味を理解している。
□根号を使って，数の平方根を表すことができる。
□根号を使って表された数の大小関係がわかる。
□真の値の範囲を表すことができる。
□有効数字の意味を理解し，測定値を正しく表すことができる。
□有理数と無理数の意味を理解している。
□平方根の性質を使っていろいろな問題を解くことができる。</t>
    <rPh sb="20" eb="23">
      <t>ヘイホウコン</t>
    </rPh>
    <rPh sb="24" eb="26">
      <t>イミ</t>
    </rPh>
    <rPh sb="27" eb="29">
      <t>リカイ</t>
    </rPh>
    <rPh sb="36" eb="38">
      <t>コンゴウ</t>
    </rPh>
    <rPh sb="39" eb="40">
      <t>ツカ</t>
    </rPh>
    <rPh sb="43" eb="44">
      <t>カズ</t>
    </rPh>
    <rPh sb="45" eb="48">
      <t>ヘイホウコン</t>
    </rPh>
    <rPh sb="49" eb="50">
      <t>アラワ</t>
    </rPh>
    <rPh sb="60" eb="62">
      <t>コンゴウ</t>
    </rPh>
    <rPh sb="63" eb="64">
      <t>ツカ</t>
    </rPh>
    <rPh sb="66" eb="67">
      <t>アラワ</t>
    </rPh>
    <rPh sb="70" eb="71">
      <t>カズ</t>
    </rPh>
    <rPh sb="72" eb="74">
      <t>ダイショウ</t>
    </rPh>
    <rPh sb="74" eb="76">
      <t>カンケイ</t>
    </rPh>
    <rPh sb="113" eb="116">
      <t>ソクテイチ</t>
    </rPh>
    <rPh sb="131" eb="134">
      <t>ユウリスウ</t>
    </rPh>
    <rPh sb="135" eb="138">
      <t>ムリスウ</t>
    </rPh>
    <rPh sb="139" eb="141">
      <t>イミ</t>
    </rPh>
    <rPh sb="142" eb="144">
      <t>リカイ</t>
    </rPh>
    <phoneticPr fontId="3"/>
  </si>
  <si>
    <t>〈教科書ページ〉p.46～54</t>
  </si>
  <si>
    <t>根号をふくむ式の計算(1)</t>
    <rPh sb="0" eb="2">
      <t>コンゴウ</t>
    </rPh>
    <rPh sb="6" eb="7">
      <t>シキ</t>
    </rPh>
    <rPh sb="8" eb="10">
      <t>ケイサン</t>
    </rPh>
    <phoneticPr fontId="2"/>
  </si>
  <si>
    <t>学習の目標 （Can-Doチェック)
□根号をふくむ数の乗法・除法ができる。
□根号で表された数の変形ができる。
□分母の有理化をすることができる。
□根号をふくむ数の近似値を求めることができる。
□根号をふくむいろいろな式の乗法・除法ができる。</t>
    <rPh sb="26" eb="27">
      <t>スウ</t>
    </rPh>
    <rPh sb="76" eb="78">
      <t>コンゴウ</t>
    </rPh>
    <rPh sb="82" eb="83">
      <t>スウ</t>
    </rPh>
    <rPh sb="111" eb="112">
      <t>シキ</t>
    </rPh>
    <phoneticPr fontId="3"/>
  </si>
  <si>
    <t>〈教科書ページ〉p.56～63</t>
  </si>
  <si>
    <t>根号をふくむ式の計算(2)/平方根の利用</t>
    <rPh sb="0" eb="2">
      <t>コンゴウ</t>
    </rPh>
    <rPh sb="6" eb="7">
      <t>シキ</t>
    </rPh>
    <rPh sb="8" eb="10">
      <t>ケイサン</t>
    </rPh>
    <rPh sb="14" eb="17">
      <t>ヘイホウコン</t>
    </rPh>
    <rPh sb="18" eb="20">
      <t>リヨウ</t>
    </rPh>
    <phoneticPr fontId="2"/>
  </si>
  <si>
    <t>学習の目標 （Can-Doチェック)
□根号をふくむ数の加法・減法ができる。
□分配法則や展開の公式を使って，根号をふくむ式の計算ができる。
□根号をふくむいろいろな式の計算ができる。
□式の値を求めることができる。
□平方根を利用して図形の問題を解くことができる。
□平方根の計算の誤りを見つけ，その説明をすることができる。</t>
    <rPh sb="20" eb="22">
      <t>コンゴウ</t>
    </rPh>
    <rPh sb="26" eb="27">
      <t>スウ</t>
    </rPh>
    <rPh sb="28" eb="30">
      <t>カホウ</t>
    </rPh>
    <rPh sb="31" eb="33">
      <t>ゲンポウ</t>
    </rPh>
    <rPh sb="40" eb="42">
      <t>ブンパイ</t>
    </rPh>
    <rPh sb="42" eb="44">
      <t>ホウソク</t>
    </rPh>
    <rPh sb="51" eb="52">
      <t>ツカ</t>
    </rPh>
    <rPh sb="55" eb="57">
      <t>コンゴウ</t>
    </rPh>
    <rPh sb="61" eb="62">
      <t>シキ</t>
    </rPh>
    <rPh sb="63" eb="65">
      <t>ケイサン</t>
    </rPh>
    <rPh sb="94" eb="95">
      <t>シキ</t>
    </rPh>
    <rPh sb="96" eb="97">
      <t>アタイ</t>
    </rPh>
    <rPh sb="98" eb="99">
      <t>モト</t>
    </rPh>
    <rPh sb="110" eb="113">
      <t>ヘイホウコン</t>
    </rPh>
    <rPh sb="114" eb="116">
      <t>リヨウ</t>
    </rPh>
    <rPh sb="118" eb="120">
      <t>ズケイ</t>
    </rPh>
    <rPh sb="121" eb="123">
      <t>モンダイ</t>
    </rPh>
    <rPh sb="124" eb="125">
      <t>ト</t>
    </rPh>
    <rPh sb="135" eb="138">
      <t>ヘイホウコン</t>
    </rPh>
    <rPh sb="139" eb="141">
      <t>ケイサン</t>
    </rPh>
    <rPh sb="142" eb="143">
      <t>アヤマ</t>
    </rPh>
    <rPh sb="145" eb="146">
      <t>ミ</t>
    </rPh>
    <rPh sb="151" eb="153">
      <t>セツメイ</t>
    </rPh>
    <phoneticPr fontId="3"/>
  </si>
  <si>
    <t>〈教科書ページ〉p.64～71</t>
  </si>
  <si>
    <t>2次方程式</t>
    <rPh sb="1" eb="2">
      <t>ジ</t>
    </rPh>
    <rPh sb="2" eb="5">
      <t>ホウテイシキ</t>
    </rPh>
    <phoneticPr fontId="2"/>
  </si>
  <si>
    <t>学習の目標 （Can-Doチェック)
□2次方程式の解の意味を理解している。
□因数分解を使って2次方程式を解くことができる。
□平方根の考えを使って2次方程式を解くことができる。
□解の公式を使って2次方程式を解くことができる。
□いろいろな2次方程式を解くことができる。</t>
    <rPh sb="21" eb="22">
      <t>ジ</t>
    </rPh>
    <rPh sb="22" eb="25">
      <t>ホウテイシキ</t>
    </rPh>
    <rPh sb="26" eb="27">
      <t>カイ</t>
    </rPh>
    <rPh sb="28" eb="30">
      <t>イミ</t>
    </rPh>
    <rPh sb="31" eb="33">
      <t>リカイ</t>
    </rPh>
    <rPh sb="65" eb="68">
      <t>ヘイホウコン</t>
    </rPh>
    <rPh sb="69" eb="70">
      <t>カンガ</t>
    </rPh>
    <rPh sb="72" eb="73">
      <t>ツカ</t>
    </rPh>
    <rPh sb="76" eb="77">
      <t>ジ</t>
    </rPh>
    <rPh sb="77" eb="80">
      <t>ホウテイシキ</t>
    </rPh>
    <rPh sb="81" eb="82">
      <t>ト</t>
    </rPh>
    <rPh sb="92" eb="93">
      <t>カイ</t>
    </rPh>
    <rPh sb="94" eb="96">
      <t>コウシキ</t>
    </rPh>
    <rPh sb="97" eb="98">
      <t>ツカ</t>
    </rPh>
    <rPh sb="101" eb="102">
      <t>ジ</t>
    </rPh>
    <rPh sb="102" eb="105">
      <t>ホウテイシキ</t>
    </rPh>
    <rPh sb="106" eb="107">
      <t>ト</t>
    </rPh>
    <rPh sb="123" eb="124">
      <t>ジ</t>
    </rPh>
    <rPh sb="124" eb="127">
      <t>ホウテイシキ</t>
    </rPh>
    <rPh sb="128" eb="129">
      <t>ト</t>
    </rPh>
    <phoneticPr fontId="3"/>
  </si>
  <si>
    <t>〈教科書ページ〉p.80～92</t>
  </si>
  <si>
    <t>2次方程式の利用</t>
    <rPh sb="1" eb="2">
      <t>ジ</t>
    </rPh>
    <rPh sb="2" eb="5">
      <t>ホウテイシキ</t>
    </rPh>
    <rPh sb="6" eb="8">
      <t>リヨウ</t>
    </rPh>
    <phoneticPr fontId="2"/>
  </si>
  <si>
    <t>〈教科書ページ〉p.93～96</t>
  </si>
  <si>
    <t>関数y=ax2(1)</t>
    <rPh sb="0" eb="2">
      <t>カンスウ</t>
    </rPh>
    <phoneticPr fontId="2"/>
  </si>
  <si>
    <t>学習の目標 （Can-Doチェック)
□関数y=ax2の意味や性質を理解している。
□関数y=ax2の関係を式に表すことができる。
□関数y=ax2のグラフをかくことができる。
□関数y=ax2のグラフの性質を理解している。
□関数y=ax2のグラフと図形の問題を解くことができる。</t>
    <rPh sb="20" eb="22">
      <t>カンスウ</t>
    </rPh>
    <rPh sb="28" eb="30">
      <t>イミ</t>
    </rPh>
    <rPh sb="31" eb="33">
      <t>セイシツ</t>
    </rPh>
    <rPh sb="34" eb="36">
      <t>リカイ</t>
    </rPh>
    <rPh sb="51" eb="53">
      <t>カンケイ</t>
    </rPh>
    <rPh sb="54" eb="55">
      <t>シキ</t>
    </rPh>
    <rPh sb="56" eb="57">
      <t>アラワ</t>
    </rPh>
    <rPh sb="102" eb="104">
      <t>セイシツ</t>
    </rPh>
    <rPh sb="105" eb="107">
      <t>リカイ</t>
    </rPh>
    <rPh sb="126" eb="128">
      <t>ズケイ</t>
    </rPh>
    <rPh sb="129" eb="131">
      <t>モンダイ</t>
    </rPh>
    <rPh sb="132" eb="133">
      <t>ト</t>
    </rPh>
    <phoneticPr fontId="3"/>
  </si>
  <si>
    <t>〈教科書ページ〉p.104～112</t>
  </si>
  <si>
    <t>関数y=ax2(2)/関数の利用</t>
    <rPh sb="0" eb="2">
      <t>カンスウ</t>
    </rPh>
    <rPh sb="11" eb="13">
      <t>カンスウ</t>
    </rPh>
    <rPh sb="14" eb="16">
      <t>リヨウ</t>
    </rPh>
    <phoneticPr fontId="2"/>
  </si>
  <si>
    <t>学習の目標 （Can-Doチェック)
□変域を求めることができる。
□変化の割合の意味を理解し求めることができる。
□関数y=ax2の式を求めることができる。
□関数y=ax2のグラフを利用して問題を解くことができる。
□グラフが階段状になる関数について理解し，グラフをかくことができる。
□関数y=ax2のグラフと図形の応用問題が解ける。</t>
    <rPh sb="35" eb="37">
      <t>ヘンカ</t>
    </rPh>
    <rPh sb="38" eb="40">
      <t>ワリアイ</t>
    </rPh>
    <rPh sb="41" eb="43">
      <t>イミ</t>
    </rPh>
    <rPh sb="44" eb="46">
      <t>リカイ</t>
    </rPh>
    <rPh sb="47" eb="48">
      <t>モト</t>
    </rPh>
    <rPh sb="115" eb="118">
      <t>カイダンジョウ</t>
    </rPh>
    <rPh sb="121" eb="123">
      <t>カンスウ</t>
    </rPh>
    <rPh sb="127" eb="129">
      <t>リカイ</t>
    </rPh>
    <rPh sb="158" eb="160">
      <t>ズケイ</t>
    </rPh>
    <rPh sb="161" eb="163">
      <t>オウヨウ</t>
    </rPh>
    <rPh sb="163" eb="165">
      <t>モンダイ</t>
    </rPh>
    <rPh sb="166" eb="167">
      <t>ト</t>
    </rPh>
    <phoneticPr fontId="3"/>
  </si>
  <si>
    <t>〈教科書ページ〉p.114～129</t>
  </si>
  <si>
    <t>相似な図形</t>
    <rPh sb="0" eb="2">
      <t>ソウジ</t>
    </rPh>
    <rPh sb="3" eb="5">
      <t>ズケイ</t>
    </rPh>
    <phoneticPr fontId="2"/>
  </si>
  <si>
    <t>学習の目標 （Can-Doチェック)
□相似の意味を理解し，相似な図形の性質がわかる。
□拡大・縮小した相似な図形をかくことができる。
□三角形の相似条件を理解している。
□筋道を立てて，三角形の相似を証明することができる。
□相似の性質を利用して線分の長さを求めることができる。</t>
    <rPh sb="20" eb="22">
      <t>ソウジ</t>
    </rPh>
    <rPh sb="23" eb="25">
      <t>イミ</t>
    </rPh>
    <rPh sb="26" eb="28">
      <t>リカイ</t>
    </rPh>
    <rPh sb="30" eb="32">
      <t>ソウジ</t>
    </rPh>
    <rPh sb="33" eb="35">
      <t>ズケイ</t>
    </rPh>
    <rPh sb="36" eb="38">
      <t>セイシツ</t>
    </rPh>
    <rPh sb="45" eb="47">
      <t>カクダイ</t>
    </rPh>
    <rPh sb="48" eb="50">
      <t>シュクショウ</t>
    </rPh>
    <rPh sb="52" eb="54">
      <t>ソウジ</t>
    </rPh>
    <rPh sb="55" eb="57">
      <t>ズケイ</t>
    </rPh>
    <rPh sb="87" eb="89">
      <t>スジミチ</t>
    </rPh>
    <rPh sb="90" eb="91">
      <t>タ</t>
    </rPh>
    <rPh sb="94" eb="97">
      <t>サンカッケイ</t>
    </rPh>
    <rPh sb="98" eb="100">
      <t>ソウジ</t>
    </rPh>
    <rPh sb="101" eb="103">
      <t>ショウメイ</t>
    </rPh>
    <rPh sb="114" eb="116">
      <t>ソウジ</t>
    </rPh>
    <rPh sb="117" eb="119">
      <t>セイシツ</t>
    </rPh>
    <rPh sb="120" eb="122">
      <t>リヨウ</t>
    </rPh>
    <rPh sb="124" eb="126">
      <t>センブン</t>
    </rPh>
    <rPh sb="127" eb="128">
      <t>ナガ</t>
    </rPh>
    <phoneticPr fontId="3"/>
  </si>
  <si>
    <t>〈教科書ページ〉p.138～149</t>
  </si>
  <si>
    <t>図形と比，相似な図形の面積と体積/相似な図形の利用</t>
    <rPh sb="0" eb="2">
      <t>ズケイ</t>
    </rPh>
    <rPh sb="3" eb="4">
      <t>ヒ</t>
    </rPh>
    <rPh sb="5" eb="7">
      <t>ソウジ</t>
    </rPh>
    <rPh sb="8" eb="10">
      <t>ズケイ</t>
    </rPh>
    <rPh sb="11" eb="13">
      <t>メンセキ</t>
    </rPh>
    <rPh sb="14" eb="16">
      <t>タイセキ</t>
    </rPh>
    <rPh sb="17" eb="19">
      <t>ソウジ</t>
    </rPh>
    <rPh sb="20" eb="22">
      <t>ズケイ</t>
    </rPh>
    <rPh sb="23" eb="25">
      <t>リヨウ</t>
    </rPh>
    <phoneticPr fontId="2"/>
  </si>
  <si>
    <t>学習の目標 （Can-Doチェック)
□三角形と比の定理を理解し，使うことができる。
□平行線と線分の比の定理を理解し，使うことができる。
□中点連結定理を理解し，使うことができる。
□三角形の角の二等分線と比の定理を理解し，使うことができる。
□相似な図形の面積の比や，相似な立体の表面積の比，体積の比について理解している。
□相似比を使って，図形の面積や体積を求めることができる。
□三角形と比の定理などを利用して，問題を解決することができる。
□縮図を利用して問題を解決することができる。</t>
    <rPh sb="20" eb="23">
      <t>サンカッケイ</t>
    </rPh>
    <rPh sb="26" eb="28">
      <t>テイリ</t>
    </rPh>
    <rPh sb="44" eb="47">
      <t>ヘイコウセン</t>
    </rPh>
    <rPh sb="48" eb="50">
      <t>センブン</t>
    </rPh>
    <rPh sb="51" eb="52">
      <t>ヒ</t>
    </rPh>
    <rPh sb="53" eb="55">
      <t>テイリ</t>
    </rPh>
    <rPh sb="56" eb="58">
      <t>リカイ</t>
    </rPh>
    <rPh sb="60" eb="61">
      <t>ツカ</t>
    </rPh>
    <rPh sb="71" eb="73">
      <t>チュウテン</t>
    </rPh>
    <rPh sb="73" eb="75">
      <t>レンケツ</t>
    </rPh>
    <rPh sb="75" eb="77">
      <t>テイリ</t>
    </rPh>
    <rPh sb="78" eb="80">
      <t>リカイ</t>
    </rPh>
    <rPh sb="82" eb="83">
      <t>ツカ</t>
    </rPh>
    <rPh sb="93" eb="96">
      <t>サンカッケイ</t>
    </rPh>
    <rPh sb="97" eb="98">
      <t>カク</t>
    </rPh>
    <rPh sb="99" eb="103">
      <t>ニトウブンセン</t>
    </rPh>
    <rPh sb="104" eb="105">
      <t>ヒ</t>
    </rPh>
    <rPh sb="106" eb="108">
      <t>テイリ</t>
    </rPh>
    <rPh sb="142" eb="145">
      <t>ヒョウメンセキ</t>
    </rPh>
    <rPh sb="146" eb="147">
      <t>ヒ</t>
    </rPh>
    <rPh sb="156" eb="158">
      <t>リカイ</t>
    </rPh>
    <rPh sb="165" eb="168">
      <t>ソウジヒ</t>
    </rPh>
    <rPh sb="169" eb="170">
      <t>ツカ</t>
    </rPh>
    <rPh sb="173" eb="175">
      <t>ズケイ</t>
    </rPh>
    <rPh sb="176" eb="178">
      <t>メンセキ</t>
    </rPh>
    <rPh sb="179" eb="181">
      <t>タイセキ</t>
    </rPh>
    <rPh sb="182" eb="183">
      <t>モト</t>
    </rPh>
    <rPh sb="205" eb="207">
      <t>リヨウ</t>
    </rPh>
    <rPh sb="210" eb="212">
      <t>モンダイ</t>
    </rPh>
    <rPh sb="213" eb="215">
      <t>カイケツ</t>
    </rPh>
    <phoneticPr fontId="3"/>
  </si>
  <si>
    <t>〈教科書ページ〉p.150～170</t>
  </si>
  <si>
    <t>円周角の定理/円の性質の利用</t>
    <rPh sb="0" eb="3">
      <t>エンシュウカク</t>
    </rPh>
    <rPh sb="4" eb="6">
      <t>テイリ</t>
    </rPh>
    <rPh sb="7" eb="8">
      <t>エン</t>
    </rPh>
    <rPh sb="9" eb="11">
      <t>セイシツ</t>
    </rPh>
    <rPh sb="12" eb="14">
      <t>リヨウ</t>
    </rPh>
    <phoneticPr fontId="2"/>
  </si>
  <si>
    <t>学習の目標 （Can-Doチェック)
□円周角の定理の意味を理解している。
□半円の弧に対する円周角について理解している。
□弧と円周角の定理を理解している。
□円周角の定理などを用いて角の大きさを求めることができる。
□円周角の定理の逆について理解している。
□円の性質を利用して図形の証明をすることができる。
□円の性質を利用して作図をすることができる。</t>
    <rPh sb="20" eb="23">
      <t>エンシュウカク</t>
    </rPh>
    <rPh sb="24" eb="26">
      <t>テイリ</t>
    </rPh>
    <rPh sb="27" eb="29">
      <t>イミ</t>
    </rPh>
    <rPh sb="30" eb="32">
      <t>リカイ</t>
    </rPh>
    <rPh sb="72" eb="74">
      <t>リカイ</t>
    </rPh>
    <rPh sb="81" eb="84">
      <t>エンシュウカク</t>
    </rPh>
    <rPh sb="85" eb="87">
      <t>テイリ</t>
    </rPh>
    <rPh sb="90" eb="91">
      <t>モチ</t>
    </rPh>
    <rPh sb="111" eb="114">
      <t>エンシュウカク</t>
    </rPh>
    <rPh sb="115" eb="117">
      <t>テイリ</t>
    </rPh>
    <rPh sb="118" eb="119">
      <t>ギャク</t>
    </rPh>
    <rPh sb="123" eb="125">
      <t>リカイ</t>
    </rPh>
    <rPh sb="132" eb="133">
      <t>エン</t>
    </rPh>
    <rPh sb="134" eb="136">
      <t>セイシツ</t>
    </rPh>
    <rPh sb="137" eb="139">
      <t>リヨウ</t>
    </rPh>
    <rPh sb="141" eb="143">
      <t>ズケイ</t>
    </rPh>
    <rPh sb="144" eb="146">
      <t>ショウメイ</t>
    </rPh>
    <rPh sb="167" eb="169">
      <t>サクズ</t>
    </rPh>
    <phoneticPr fontId="3"/>
  </si>
  <si>
    <t>〈教科書ページ〉p.178～190</t>
  </si>
  <si>
    <t>三平方の定理</t>
    <rPh sb="0" eb="3">
      <t>サンヘイホウ</t>
    </rPh>
    <rPh sb="4" eb="6">
      <t>テイリ</t>
    </rPh>
    <phoneticPr fontId="2"/>
  </si>
  <si>
    <t>〈教科書ページ〉p.198～203</t>
  </si>
  <si>
    <t>三平方の定理と図形の計量/三平方の定理の利用</t>
    <rPh sb="0" eb="3">
      <t>サンヘイホウ</t>
    </rPh>
    <rPh sb="4" eb="6">
      <t>テイリ</t>
    </rPh>
    <rPh sb="7" eb="9">
      <t>ズケイ</t>
    </rPh>
    <rPh sb="10" eb="12">
      <t>ケイリョウ</t>
    </rPh>
    <rPh sb="13" eb="16">
      <t>サンヘイホウ</t>
    </rPh>
    <rPh sb="17" eb="19">
      <t>テイリ</t>
    </rPh>
    <rPh sb="20" eb="22">
      <t>リヨウ</t>
    </rPh>
    <phoneticPr fontId="2"/>
  </si>
  <si>
    <t>学習の目標 （Can-Doチェック)
□特別な三角形の辺の比を理解し，これを利用して問題を解くことができる。
□三平方の定理を使って，弦の長さを求めることができる。
□三平方の定理を使って，2点間の距離を求めることができる。
□三平方の定理を使って，直方体の対角線の長さを求めることができる。
□三平方の定理を使って，正四角錐や円錐の高さや体積を求めることができる。
□三平方の定理を使って，いろいろな平面図形の問題を解くことができる。
□三平方の定理を使って，いろいろな空間図形の問題を解くことができる。</t>
    <rPh sb="84" eb="87">
      <t>サンヘイホウ</t>
    </rPh>
    <rPh sb="88" eb="90">
      <t>テイリ</t>
    </rPh>
    <rPh sb="91" eb="92">
      <t>ツカ</t>
    </rPh>
    <rPh sb="96" eb="97">
      <t>テン</t>
    </rPh>
    <rPh sb="97" eb="98">
      <t>カン</t>
    </rPh>
    <rPh sb="99" eb="101">
      <t>キョリ</t>
    </rPh>
    <rPh sb="102" eb="103">
      <t>モト</t>
    </rPh>
    <rPh sb="125" eb="128">
      <t>チョクホウタイ</t>
    </rPh>
    <rPh sb="129" eb="132">
      <t>タイカクセン</t>
    </rPh>
    <rPh sb="133" eb="134">
      <t>ナガ</t>
    </rPh>
    <rPh sb="136" eb="137">
      <t>モト</t>
    </rPh>
    <rPh sb="159" eb="160">
      <t>セイ</t>
    </rPh>
    <rPh sb="160" eb="161">
      <t>シ</t>
    </rPh>
    <rPh sb="161" eb="163">
      <t>カクスイ</t>
    </rPh>
    <rPh sb="164" eb="166">
      <t>エンスイ</t>
    </rPh>
    <rPh sb="167" eb="168">
      <t>タカ</t>
    </rPh>
    <rPh sb="170" eb="172">
      <t>タイセキ</t>
    </rPh>
    <rPh sb="173" eb="174">
      <t>モト</t>
    </rPh>
    <rPh sb="236" eb="238">
      <t>クウカン</t>
    </rPh>
    <phoneticPr fontId="3"/>
  </si>
  <si>
    <t>〈教科書ページ〉p.204～213</t>
  </si>
  <si>
    <t>標本調査/標本調査の利用</t>
    <rPh sb="0" eb="2">
      <t>ヒョウホン</t>
    </rPh>
    <rPh sb="2" eb="4">
      <t>チョウサ</t>
    </rPh>
    <rPh sb="5" eb="9">
      <t>ヒョウホンチョウサ</t>
    </rPh>
    <rPh sb="10" eb="12">
      <t>リヨウ</t>
    </rPh>
    <phoneticPr fontId="2"/>
  </si>
  <si>
    <t>学習の目標 （Can-Doチェック)
□全数調査と標本調査を理解している。
□母集団と標本の意味を理解している。
□標本平均から母集団の平均値を推定することができる。
□標本における割合から母集団の数量を推定することができる。
□母集団の数量の推定について，いろいろな問題を解くことができる。</t>
    <rPh sb="20" eb="22">
      <t>ゼンスウ</t>
    </rPh>
    <rPh sb="22" eb="24">
      <t>チョウサ</t>
    </rPh>
    <rPh sb="25" eb="27">
      <t>ヒョウホン</t>
    </rPh>
    <rPh sb="27" eb="29">
      <t>チョウサ</t>
    </rPh>
    <rPh sb="30" eb="32">
      <t>リカイ</t>
    </rPh>
    <rPh sb="39" eb="42">
      <t>ボシュウダン</t>
    </rPh>
    <rPh sb="43" eb="45">
      <t>ヒョウホン</t>
    </rPh>
    <rPh sb="46" eb="48">
      <t>イミ</t>
    </rPh>
    <rPh sb="49" eb="51">
      <t>リカイ</t>
    </rPh>
    <rPh sb="58" eb="60">
      <t>ヒョウホン</t>
    </rPh>
    <rPh sb="60" eb="62">
      <t>ヘイキン</t>
    </rPh>
    <rPh sb="64" eb="67">
      <t>ボシュウダン</t>
    </rPh>
    <rPh sb="68" eb="71">
      <t>ヘイキンチ</t>
    </rPh>
    <rPh sb="72" eb="74">
      <t>スイテイ</t>
    </rPh>
    <rPh sb="85" eb="87">
      <t>ヒョウホン</t>
    </rPh>
    <rPh sb="91" eb="93">
      <t>ワリアイ</t>
    </rPh>
    <rPh sb="95" eb="98">
      <t>ボシュウダン</t>
    </rPh>
    <rPh sb="99" eb="101">
      <t>スウリョウ</t>
    </rPh>
    <rPh sb="102" eb="104">
      <t>スイテイ</t>
    </rPh>
    <rPh sb="115" eb="118">
      <t>ボシュウダン</t>
    </rPh>
    <rPh sb="119" eb="121">
      <t>スウリョウ</t>
    </rPh>
    <rPh sb="122" eb="124">
      <t>スイテイ</t>
    </rPh>
    <rPh sb="134" eb="136">
      <t>モンダイ</t>
    </rPh>
    <rPh sb="137" eb="138">
      <t>ト</t>
    </rPh>
    <phoneticPr fontId="3"/>
  </si>
  <si>
    <t>〈教科書ページ〉p.220～230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</si>
</sst>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7" x14ac:knownFonts="1">
    <font>
      <sz val="11"/>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6"/>
      <name val="游ゴシック"/>
      <family val="2"/>
      <charset val="128"/>
      <scheme val="minor"/>
    </font>
    <font>
      <sz val="11"/>
      <color theme="1"/>
      <name val="ＭＳ ゴシック"/>
      <family val="3"/>
      <charset val="128"/>
    </font>
    <font>
      <sz val="14"/>
      <color theme="1"/>
      <name val="游ゴシック"/>
      <family val="2"/>
      <charset val="128"/>
      <scheme val="minor"/>
    </font>
    <font>
      <sz val="14"/>
      <color theme="1"/>
      <name val="ＭＳ ゴシック"/>
      <family val="3"/>
      <charset val="128"/>
    </font>
    <font>
      <sz val="10"/>
      <color theme="1"/>
      <name val="ＭＳ ゴシック"/>
      <family val="3"/>
      <charset val="128"/>
    </font>
    <font>
      <sz val="12"/>
      <color theme="1"/>
      <name val="ＭＳ ゴシック"/>
      <family val="3"/>
      <charset val="128"/>
    </font>
    <font>
      <b/>
      <sz val="11"/>
      <color theme="0"/>
      <name val="游ゴシック"/>
      <family val="3"/>
      <charset val="128"/>
      <scheme val="minor"/>
    </font>
    <font>
      <sz val="9.5"/>
      <color theme="1"/>
      <name val="HGPｺﾞｼｯｸM"/>
      <family val="3"/>
      <charset val="128"/>
    </font>
    <font>
      <u/>
      <sz val="9.5"/>
      <color theme="1"/>
      <name val="HGPｺﾞｼｯｸM"/>
      <family val="3"/>
      <charset val="128"/>
    </font>
    <font>
      <b/>
      <sz val="14"/>
      <color theme="1"/>
      <name val="ＭＳ ゴシック"/>
      <family val="3"/>
      <charset val="128"/>
    </font>
    <font>
      <sz val="10"/>
      <color theme="1"/>
      <name val="游ゴシック"/>
      <family val="2"/>
      <charset val="128"/>
      <scheme val="minor"/>
    </font>
    <font>
      <sz val="14"/>
      <name val="游ゴシック"/>
      <family val="2"/>
      <charset val="128"/>
      <scheme val="minor"/>
    </font>
    <font>
      <sz val="10"/>
      <color theme="1"/>
      <name val="游ゴシック"/>
      <family val="3"/>
      <charset val="128"/>
      <scheme val="minor"/>
    </font>
    <font>
      <sz val="14"/>
      <name val="游ゴシック"/>
      <family val="3"/>
      <charset val="128"/>
      <scheme val="minor"/>
    </font>
    <font>
      <sz val="11"/>
      <color theme="1"/>
      <name val="HGPｺﾞｼｯｸM"/>
      <family val="3"/>
      <charset val="128"/>
    </font>
    <font>
      <sz val="14"/>
      <color theme="1"/>
      <name val="HGPｺﾞｼｯｸM"/>
      <family val="3"/>
      <charset val="128"/>
    </font>
    <font>
      <sz val="8.5"/>
      <color theme="1"/>
      <name val="游ゴシック"/>
      <family val="2"/>
      <charset val="128"/>
      <scheme val="minor"/>
    </font>
    <font>
      <sz val="8.5"/>
      <color theme="1"/>
      <name val="游ゴシック"/>
      <family val="3"/>
      <charset val="128"/>
      <scheme val="minor"/>
    </font>
    <font>
      <sz val="14"/>
      <color theme="1"/>
      <name val="游ゴシック"/>
      <family val="3"/>
      <charset val="128"/>
      <scheme val="minor"/>
    </font>
    <font>
      <sz val="9"/>
      <color theme="1"/>
      <name val="HGPｺﾞｼｯｸM"/>
      <family val="3"/>
      <charset val="128"/>
    </font>
    <font>
      <sz val="9"/>
      <color rgb="FFFF0000"/>
      <name val="游ゴシック"/>
      <family val="3"/>
      <charset val="128"/>
      <scheme val="minor"/>
    </font>
    <font>
      <i/>
      <sz val="14"/>
      <color theme="1"/>
      <name val="游ゴシック"/>
      <family val="3"/>
      <charset val="128"/>
      <scheme val="minor"/>
    </font>
    <font>
      <b/>
      <sz val="12"/>
      <color theme="3"/>
      <name val="ＭＳ ゴシック"/>
      <family val="3"/>
      <charset val="128"/>
    </font>
    <font>
      <sz val="12"/>
      <color theme="3"/>
      <name val="ＭＳ ゴシック"/>
      <family val="3"/>
      <charset val="128"/>
    </font>
    <font>
      <sz val="10"/>
      <color theme="3"/>
      <name val="ＭＳ ゴシック"/>
      <family val="3"/>
      <charset val="128"/>
    </font>
    <font>
      <sz val="11"/>
      <color theme="3"/>
      <name val="游ゴシック"/>
      <family val="2"/>
      <charset val="128"/>
      <scheme val="minor"/>
    </font>
    <font>
      <b/>
      <sz val="11"/>
      <color theme="3"/>
      <name val="游ゴシック"/>
      <family val="3"/>
      <charset val="128"/>
      <scheme val="minor"/>
    </font>
    <font>
      <b/>
      <i/>
      <sz val="14"/>
      <color theme="3"/>
      <name val="游ゴシック"/>
      <family val="3"/>
      <charset val="128"/>
      <scheme val="minor"/>
    </font>
    <font>
      <sz val="9.5"/>
      <color theme="3"/>
      <name val="HGPｺﾞｼｯｸM"/>
      <family val="3"/>
      <charset val="128"/>
    </font>
    <font>
      <u/>
      <sz val="9.5"/>
      <color theme="3"/>
      <name val="HGPｺﾞｼｯｸM"/>
      <family val="3"/>
      <charset val="128"/>
    </font>
    <font>
      <b/>
      <i/>
      <sz val="14"/>
      <color theme="3"/>
      <name val="HGPｺﾞｼｯｸM"/>
      <family val="3"/>
      <charset val="128"/>
    </font>
    <font>
      <sz val="9"/>
      <color theme="3"/>
      <name val="游ゴシック"/>
      <family val="2"/>
      <charset val="128"/>
      <scheme val="minor"/>
    </font>
    <font>
      <sz val="9"/>
      <color theme="3"/>
      <name val="游ゴシック"/>
      <family val="3"/>
      <charset val="128"/>
      <scheme val="minor"/>
    </font>
    <font>
      <sz val="10"/>
      <color theme="3"/>
      <name val="游ゴシック"/>
      <family val="3"/>
      <charset val="128"/>
      <scheme val="minor"/>
    </font>
    <font>
      <b/>
      <sz val="10"/>
      <color theme="3"/>
      <name val="游ゴシック"/>
      <family val="3"/>
      <charset val="128"/>
      <scheme val="minor"/>
    </font>
    <font>
      <b/>
      <sz val="14"/>
      <color theme="3"/>
      <name val="游ゴシック"/>
      <family val="3"/>
      <charset val="128"/>
      <scheme val="minor"/>
    </font>
    <font>
      <sz val="11"/>
      <color theme="3"/>
      <name val="ＭＳ ゴシック"/>
      <family val="3"/>
      <charset val="128"/>
    </font>
    <font>
      <i/>
      <sz val="14"/>
      <color theme="3"/>
      <name val="游ゴシック"/>
      <family val="3"/>
      <charset val="128"/>
      <scheme val="minor"/>
    </font>
    <font>
      <sz val="11"/>
      <color theme="1"/>
      <name val="游ゴシック"/>
      <family val="3"/>
      <charset val="128"/>
      <scheme val="minor"/>
    </font>
    <font>
      <sz val="9"/>
      <name val="ＭＳ ゴシック"/>
      <family val="3"/>
      <charset val="128"/>
    </font>
    <font>
      <sz val="10"/>
      <name val="ＭＳ ゴシック"/>
      <family val="3"/>
      <charset val="128"/>
    </font>
    <font>
      <sz val="11"/>
      <name val="游ゴシック"/>
      <family val="2"/>
      <charset val="128"/>
      <scheme val="minor"/>
    </font>
    <font>
      <sz val="16"/>
      <color theme="1"/>
      <name val="ＭＳ ゴシック"/>
      <family val="3"/>
      <charset val="128"/>
    </font>
    <font>
      <sz val="16"/>
      <color theme="1"/>
      <name val="游ゴシック"/>
      <family val="2"/>
      <charset val="128"/>
      <scheme val="minor"/>
    </font>
    <font>
      <sz val="9.5"/>
      <name val="ＭＳ ゴシック"/>
      <family val="3"/>
      <charset val="128"/>
    </font>
    <font>
      <sz val="10"/>
      <color theme="3"/>
      <name val="游ゴシック"/>
      <family val="2"/>
      <charset val="128"/>
      <scheme val="minor"/>
    </font>
    <font>
      <sz val="10"/>
      <color theme="1"/>
      <name val="HGPｺﾞｼｯｸM"/>
      <family val="3"/>
      <charset val="128"/>
    </font>
    <font>
      <u/>
      <sz val="10"/>
      <color theme="1"/>
      <name val="HGPｺﾞｼｯｸM"/>
      <family val="3"/>
      <charset val="128"/>
    </font>
    <font>
      <b/>
      <sz val="12"/>
      <name val="ＭＳ ゴシック"/>
      <family val="3"/>
      <charset val="128"/>
    </font>
    <font>
      <b/>
      <sz val="20"/>
      <name val="ＭＳ ゴシック"/>
      <family val="3"/>
      <charset val="128"/>
    </font>
    <font>
      <sz val="9"/>
      <color rgb="FFFF0000"/>
      <name val="游ゴシック"/>
      <family val="2"/>
      <charset val="128"/>
      <scheme val="minor"/>
    </font>
    <font>
      <b/>
      <sz val="14"/>
      <color rgb="FFFF0000"/>
      <name val="HGPｺﾞｼｯｸM"/>
      <family val="3"/>
      <charset val="128"/>
    </font>
    <font>
      <sz val="9"/>
      <color rgb="FFFF0000"/>
      <name val="HGPｺﾞｼｯｸM"/>
      <family val="3"/>
      <charset val="128"/>
    </font>
    <font>
      <b/>
      <sz val="16"/>
      <color rgb="FFFF0000"/>
      <name val="HGPｺﾞｼｯｸM"/>
      <family val="3"/>
      <charset val="128"/>
    </font>
    <font>
      <b/>
      <sz val="14"/>
      <color rgb="FFFF0000"/>
      <name val="ＭＳ Ｐゴシック"/>
      <family val="3"/>
      <charset val="128"/>
    </font>
    <font>
      <sz val="14"/>
      <color rgb="FFFF0000"/>
      <name val="ＭＳ Ｐゴシック"/>
      <family val="3"/>
      <charset val="128"/>
    </font>
    <font>
      <b/>
      <i/>
      <sz val="14"/>
      <color rgb="FFFF0000"/>
      <name val="游ゴシック"/>
      <family val="3"/>
      <charset val="128"/>
      <scheme val="minor"/>
    </font>
    <font>
      <b/>
      <sz val="11"/>
      <color rgb="FFFF0000"/>
      <name val="游ゴシック"/>
      <family val="3"/>
      <charset val="128"/>
      <scheme val="minor"/>
    </font>
    <font>
      <b/>
      <sz val="11"/>
      <color theme="3"/>
      <name val="ＭＳ ゴシック"/>
      <family val="3"/>
      <charset val="128"/>
    </font>
    <font>
      <sz val="11"/>
      <color theme="0" tint="-0.499984740745262"/>
      <name val="ＭＳ ゴシック"/>
      <family val="3"/>
      <charset val="128"/>
    </font>
    <font>
      <sz val="9"/>
      <color theme="0" tint="-0.499984740745262"/>
      <name val="ＭＳ ゴシック"/>
      <family val="3"/>
      <charset val="128"/>
    </font>
    <font>
      <b/>
      <sz val="11"/>
      <color theme="1"/>
      <name val="游ゴシック"/>
      <family val="3"/>
      <charset val="128"/>
      <scheme val="minor"/>
    </font>
    <font>
      <sz val="8"/>
      <color theme="1"/>
      <name val="游ゴシック"/>
      <family val="2"/>
      <charset val="128"/>
      <scheme val="minor"/>
    </font>
    <font>
      <b/>
      <sz val="12"/>
      <color rgb="FFFF0000"/>
      <name val="游ゴシック"/>
      <family val="3"/>
      <charset val="128"/>
      <scheme val="minor"/>
    </font>
    <font>
      <b/>
      <sz val="18"/>
      <color theme="1"/>
      <name val="ＭＳ ゴシック"/>
      <family val="3"/>
      <charset val="128"/>
    </font>
    <font>
      <sz val="11"/>
      <color rgb="FFFF0000"/>
      <name val="游ゴシック"/>
      <family val="2"/>
      <charset val="128"/>
      <scheme val="minor"/>
    </font>
    <font>
      <sz val="11"/>
      <color rgb="FFFF0000"/>
      <name val="游ゴシック"/>
      <family val="3"/>
      <charset val="128"/>
      <scheme val="minor"/>
    </font>
    <font>
      <sz val="10"/>
      <color rgb="FFFF0000"/>
      <name val="游ゴシック"/>
      <family val="3"/>
      <charset val="128"/>
      <scheme val="minor"/>
    </font>
    <font>
      <b/>
      <sz val="10"/>
      <color theme="1"/>
      <name val="游ゴシック"/>
      <family val="3"/>
      <charset val="128"/>
      <scheme val="minor"/>
    </font>
    <font>
      <sz val="11"/>
      <color theme="3"/>
      <name val="游ゴシック"/>
      <family val="3"/>
      <charset val="128"/>
      <scheme val="minor"/>
    </font>
    <font>
      <sz val="11"/>
      <name val="游ゴシック"/>
      <family val="3"/>
      <charset val="128"/>
      <scheme val="minor"/>
    </font>
    <font>
      <b/>
      <sz val="11"/>
      <name val="游ゴシック"/>
      <family val="3"/>
      <charset val="128"/>
      <scheme val="minor"/>
    </font>
    <font>
      <b/>
      <sz val="14"/>
      <color rgb="FFFF0000"/>
      <name val="ＭＳ ゴシック"/>
      <family val="3"/>
      <charset val="128"/>
    </font>
    <font>
      <b/>
      <sz val="14"/>
      <name val="ＭＳ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bottom/>
      <diagonal/>
    </border>
    <border>
      <left style="double">
        <color indexed="64"/>
      </left>
      <right style="thin">
        <color indexed="64"/>
      </right>
      <top/>
      <bottom style="thin">
        <color indexed="64"/>
      </bottom>
      <diagonal/>
    </border>
    <border>
      <left/>
      <right style="double">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bottom/>
      <diagonal/>
    </border>
    <border>
      <left style="double">
        <color indexed="64"/>
      </left>
      <right style="thin">
        <color indexed="64"/>
      </right>
      <top/>
      <bottom/>
      <diagonal/>
    </border>
    <border>
      <left/>
      <right style="double">
        <color indexed="64"/>
      </right>
      <top style="medium">
        <color indexed="64"/>
      </top>
      <bottom/>
      <diagonal/>
    </border>
    <border>
      <left/>
      <right/>
      <top style="medium">
        <color indexed="64"/>
      </top>
      <bottom style="medium">
        <color indexed="64"/>
      </bottom>
      <diagonal/>
    </border>
    <border>
      <left style="thin">
        <color indexed="64"/>
      </left>
      <right/>
      <top style="medium">
        <color indexed="64"/>
      </top>
      <bottom/>
      <diagonal/>
    </border>
  </borders>
  <cellStyleXfs count="1">
    <xf numFmtId="0" fontId="0" fillId="0" borderId="0">
      <alignment vertical="center"/>
    </xf>
  </cellStyleXfs>
  <cellXfs count="517">
    <xf numFmtId="0" fontId="0" fillId="0" borderId="0" xfId="0">
      <alignment vertical="center"/>
    </xf>
    <xf numFmtId="0" fontId="0" fillId="0" borderId="8" xfId="0"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top"/>
    </xf>
    <xf numFmtId="0" fontId="5" fillId="0" borderId="0" xfId="0" applyFont="1">
      <alignment vertical="center"/>
    </xf>
    <xf numFmtId="0" fontId="6" fillId="0" borderId="0" xfId="0" applyFont="1">
      <alignment vertical="center"/>
    </xf>
    <xf numFmtId="0" fontId="4" fillId="0" borderId="10" xfId="0" applyFont="1" applyBorder="1">
      <alignment vertical="center"/>
    </xf>
    <xf numFmtId="0" fontId="4" fillId="0" borderId="9" xfId="0" applyFont="1" applyBorder="1">
      <alignment vertical="center"/>
    </xf>
    <xf numFmtId="0" fontId="4" fillId="0" borderId="9" xfId="0" applyFont="1" applyBorder="1" applyAlignment="1">
      <alignment vertical="top"/>
    </xf>
    <xf numFmtId="0" fontId="0" fillId="0" borderId="7" xfId="0" applyBorder="1" applyAlignment="1">
      <alignment horizontal="center" vertical="center"/>
    </xf>
    <xf numFmtId="0" fontId="8" fillId="0" borderId="8" xfId="0" applyFont="1" applyBorder="1">
      <alignment vertical="center"/>
    </xf>
    <xf numFmtId="0" fontId="0" fillId="0" borderId="0" xfId="0" applyAlignment="1">
      <alignment horizontal="right" vertical="center"/>
    </xf>
    <xf numFmtId="0" fontId="0" fillId="0" borderId="8" xfId="0" applyBorder="1" applyAlignment="1">
      <alignment horizontal="right" vertical="center"/>
    </xf>
    <xf numFmtId="0" fontId="8" fillId="0" borderId="10" xfId="0" applyFont="1" applyBorder="1">
      <alignment vertical="center"/>
    </xf>
    <xf numFmtId="0" fontId="1" fillId="0" borderId="1" xfId="0" applyFont="1" applyBorder="1" applyAlignment="1">
      <alignment vertical="top" wrapText="1"/>
    </xf>
    <xf numFmtId="0" fontId="2" fillId="0" borderId="1" xfId="0" applyFont="1" applyBorder="1" applyAlignment="1">
      <alignment vertical="top" wrapText="1"/>
    </xf>
    <xf numFmtId="0" fontId="7" fillId="0" borderId="1" xfId="0" applyFont="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7" fillId="0" borderId="10" xfId="0" applyFont="1" applyBorder="1" applyAlignment="1">
      <alignment horizontal="center" vertical="center"/>
    </xf>
    <xf numFmtId="0" fontId="0" fillId="0" borderId="8" xfId="0" applyBorder="1" applyAlignment="1">
      <alignment horizontal="right" vertical="center"/>
    </xf>
    <xf numFmtId="0" fontId="0" fillId="0" borderId="8" xfId="0" applyBorder="1" applyAlignment="1">
      <alignment horizontal="center" vertical="center"/>
    </xf>
    <xf numFmtId="0" fontId="12" fillId="0" borderId="8" xfId="0" applyFont="1" applyBorder="1" applyAlignment="1">
      <alignment horizontal="center" vertical="center"/>
    </xf>
    <xf numFmtId="0" fontId="0" fillId="0" borderId="1" xfId="0" applyBorder="1" applyAlignment="1">
      <alignment horizontal="right" vertical="center"/>
    </xf>
    <xf numFmtId="0" fontId="7" fillId="0" borderId="10" xfId="0" applyFont="1" applyBorder="1" applyAlignment="1">
      <alignment vertical="center"/>
    </xf>
    <xf numFmtId="0" fontId="15" fillId="0" borderId="13" xfId="0" applyFont="1" applyFill="1" applyBorder="1" applyAlignment="1">
      <alignment horizontal="left" vertical="center"/>
    </xf>
    <xf numFmtId="0" fontId="0" fillId="0" borderId="10" xfId="0" applyBorder="1" applyAlignment="1">
      <alignment vertical="center"/>
    </xf>
    <xf numFmtId="0" fontId="7" fillId="0" borderId="9" xfId="0" applyFont="1" applyBorder="1" applyAlignment="1"/>
    <xf numFmtId="0" fontId="7" fillId="0" borderId="5" xfId="0" applyFont="1" applyBorder="1" applyAlignment="1"/>
    <xf numFmtId="0" fontId="19" fillId="0" borderId="1" xfId="0" applyFont="1" applyBorder="1" applyAlignment="1">
      <alignment vertical="top" wrapText="1"/>
    </xf>
    <xf numFmtId="0" fontId="20" fillId="0" borderId="1" xfId="0" applyFont="1" applyBorder="1" applyAlignment="1">
      <alignment vertical="top" wrapText="1"/>
    </xf>
    <xf numFmtId="0" fontId="0" fillId="0" borderId="19" xfId="0" applyBorder="1" applyAlignment="1">
      <alignment vertical="center"/>
    </xf>
    <xf numFmtId="0" fontId="0" fillId="0" borderId="11" xfId="0" applyBorder="1" applyAlignment="1">
      <alignment horizontal="center" vertical="center"/>
    </xf>
    <xf numFmtId="0" fontId="4" fillId="0" borderId="10" xfId="0" applyFont="1" applyBorder="1" applyAlignment="1">
      <alignment vertical="center" wrapText="1"/>
    </xf>
    <xf numFmtId="0" fontId="8" fillId="0" borderId="1" xfId="0" applyFont="1" applyBorder="1">
      <alignment vertical="center"/>
    </xf>
    <xf numFmtId="0" fontId="13" fillId="0" borderId="0" xfId="0" applyFont="1" applyAlignment="1">
      <alignment vertical="center" wrapText="1"/>
    </xf>
    <xf numFmtId="0" fontId="13" fillId="0" borderId="13" xfId="0" applyFont="1" applyBorder="1" applyAlignment="1">
      <alignment vertical="center" wrapText="1"/>
    </xf>
    <xf numFmtId="0" fontId="15" fillId="0" borderId="0" xfId="0" applyFont="1" applyBorder="1" applyAlignment="1">
      <alignment vertical="center" wrapText="1"/>
    </xf>
    <xf numFmtId="0" fontId="4" fillId="0" borderId="11" xfId="0" applyFont="1" applyBorder="1">
      <alignment vertical="center"/>
    </xf>
    <xf numFmtId="0" fontId="7" fillId="0" borderId="11" xfId="0" applyFont="1" applyBorder="1" applyAlignment="1">
      <alignment horizontal="center" vertical="center"/>
    </xf>
    <xf numFmtId="0" fontId="1" fillId="0" borderId="11" xfId="0" applyFont="1" applyBorder="1" applyAlignment="1">
      <alignment vertical="top" wrapText="1"/>
    </xf>
    <xf numFmtId="0" fontId="2" fillId="0" borderId="11" xfId="0" applyFont="1" applyBorder="1" applyAlignment="1">
      <alignment vertical="top" wrapText="1"/>
    </xf>
    <xf numFmtId="0" fontId="15" fillId="0" borderId="0" xfId="0" applyFont="1" applyBorder="1" applyAlignment="1">
      <alignment horizontal="left" vertical="center" wrapText="1"/>
    </xf>
    <xf numFmtId="0" fontId="6" fillId="0" borderId="0" xfId="0" applyFont="1" applyAlignment="1"/>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0" borderId="8" xfId="0" applyBorder="1" applyAlignment="1">
      <alignment horizontal="right" vertical="center"/>
    </xf>
    <xf numFmtId="0" fontId="0" fillId="2" borderId="6" xfId="0" applyFill="1" applyBorder="1" applyAlignment="1">
      <alignment horizontal="center" vertical="center"/>
    </xf>
    <xf numFmtId="0" fontId="0" fillId="0" borderId="11" xfId="0" applyBorder="1" applyAlignment="1">
      <alignment horizontal="center" vertical="center"/>
    </xf>
    <xf numFmtId="0" fontId="0" fillId="2" borderId="1" xfId="0" applyFill="1" applyBorder="1" applyAlignment="1">
      <alignment horizontal="center" vertical="center"/>
    </xf>
    <xf numFmtId="0" fontId="0" fillId="0" borderId="8" xfId="0" applyBorder="1" applyAlignment="1">
      <alignment horizontal="right" vertical="center"/>
    </xf>
    <xf numFmtId="0" fontId="0" fillId="2" borderId="6"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2" fillId="0" borderId="6" xfId="0" applyFont="1" applyBorder="1" applyAlignment="1">
      <alignment vertical="top" wrapText="1"/>
    </xf>
    <xf numFmtId="0" fontId="24" fillId="0" borderId="8" xfId="0" applyFont="1" applyBorder="1" applyAlignment="1">
      <alignment horizontal="center" vertical="center"/>
    </xf>
    <xf numFmtId="0" fontId="24" fillId="0" borderId="1" xfId="0" applyFont="1" applyBorder="1" applyAlignment="1">
      <alignment horizontal="center" vertical="center"/>
    </xf>
    <xf numFmtId="0" fontId="0" fillId="0" borderId="1" xfId="0" applyFont="1" applyFill="1" applyBorder="1" applyAlignment="1">
      <alignment horizontal="center" vertical="center"/>
    </xf>
    <xf numFmtId="0" fontId="25" fillId="0" borderId="8" xfId="0" applyFont="1" applyBorder="1" applyAlignment="1">
      <alignment horizontal="center" vertical="center"/>
    </xf>
    <xf numFmtId="0" fontId="26" fillId="0" borderId="8" xfId="0" applyFont="1" applyBorder="1">
      <alignment vertical="center"/>
    </xf>
    <xf numFmtId="0" fontId="27" fillId="0" borderId="1" xfId="0" applyFont="1" applyBorder="1" applyAlignment="1">
      <alignment horizontal="center" vertical="center"/>
    </xf>
    <xf numFmtId="0" fontId="28" fillId="0" borderId="8" xfId="0" applyFont="1" applyBorder="1" applyAlignment="1">
      <alignment horizontal="right" vertical="center"/>
    </xf>
    <xf numFmtId="0" fontId="28" fillId="0" borderId="7" xfId="0" applyFont="1" applyBorder="1" applyAlignment="1">
      <alignment horizontal="center" vertical="center"/>
    </xf>
    <xf numFmtId="0" fontId="30" fillId="0" borderId="8" xfId="0" applyFont="1" applyBorder="1" applyAlignment="1">
      <alignment horizontal="center" vertical="center"/>
    </xf>
    <xf numFmtId="0" fontId="26" fillId="0" borderId="10" xfId="0" applyFont="1" applyBorder="1">
      <alignment vertical="center"/>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34" fillId="0" borderId="1" xfId="0" applyFont="1" applyBorder="1" applyAlignment="1">
      <alignment vertical="top" wrapText="1"/>
    </xf>
    <xf numFmtId="0" fontId="35" fillId="0" borderId="1" xfId="0" applyFont="1" applyBorder="1" applyAlignment="1">
      <alignment vertical="top" wrapText="1"/>
    </xf>
    <xf numFmtId="0" fontId="35" fillId="0" borderId="6" xfId="0" applyFont="1" applyBorder="1" applyAlignment="1">
      <alignment vertical="top" wrapText="1"/>
    </xf>
    <xf numFmtId="0" fontId="28" fillId="0" borderId="8" xfId="0" applyFont="1" applyFill="1" applyBorder="1" applyAlignment="1">
      <alignment horizontal="center" vertical="center"/>
    </xf>
    <xf numFmtId="0" fontId="39" fillId="0" borderId="9" xfId="0" applyFont="1" applyBorder="1">
      <alignment vertical="center"/>
    </xf>
    <xf numFmtId="0" fontId="40" fillId="0" borderId="8" xfId="0" applyFont="1" applyBorder="1" applyAlignment="1">
      <alignment horizontal="center" vertical="center"/>
    </xf>
    <xf numFmtId="0" fontId="0" fillId="0" borderId="11" xfId="0"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0" fillId="2" borderId="6" xfId="0" applyFill="1" applyBorder="1" applyAlignment="1">
      <alignment horizontal="center" vertical="center"/>
    </xf>
    <xf numFmtId="0" fontId="0" fillId="0" borderId="8" xfId="0" applyBorder="1" applyAlignment="1">
      <alignment horizontal="right" vertical="center"/>
    </xf>
    <xf numFmtId="0" fontId="0" fillId="2" borderId="1" xfId="0" applyFill="1" applyBorder="1" applyAlignment="1">
      <alignment horizontal="center" vertical="center"/>
    </xf>
    <xf numFmtId="0" fontId="0" fillId="0" borderId="11" xfId="0"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1" fillId="0" borderId="11" xfId="0" applyFont="1" applyBorder="1" applyAlignment="1">
      <alignment horizontal="left" vertical="top" wrapText="1"/>
    </xf>
    <xf numFmtId="0" fontId="15" fillId="0" borderId="0" xfId="0" applyFont="1" applyAlignment="1">
      <alignment vertical="center" wrapText="1"/>
    </xf>
    <xf numFmtId="0" fontId="0" fillId="0" borderId="0" xfId="0" applyFont="1">
      <alignment vertical="center"/>
    </xf>
    <xf numFmtId="0" fontId="41" fillId="0" borderId="0" xfId="0" applyFont="1" applyAlignment="1">
      <alignment vertical="center" wrapText="1"/>
    </xf>
    <xf numFmtId="0" fontId="28" fillId="0" borderId="3" xfId="0" applyFont="1" applyBorder="1" applyAlignment="1">
      <alignment horizontal="center" vertical="center"/>
    </xf>
    <xf numFmtId="0" fontId="30" fillId="0" borderId="10" xfId="0" applyFont="1" applyBorder="1" applyAlignment="1">
      <alignment horizontal="center" vertical="center"/>
    </xf>
    <xf numFmtId="0" fontId="30" fillId="0" borderId="24" xfId="0" applyFont="1" applyBorder="1" applyAlignment="1">
      <alignment horizontal="center" vertical="center"/>
    </xf>
    <xf numFmtId="0" fontId="28" fillId="2" borderId="8" xfId="0" applyFont="1" applyFill="1" applyBorder="1" applyAlignment="1">
      <alignment horizontal="center" vertical="center"/>
    </xf>
    <xf numFmtId="0" fontId="28" fillId="2" borderId="3" xfId="0" applyFont="1" applyFill="1" applyBorder="1" applyAlignment="1">
      <alignment horizontal="center" vertical="center"/>
    </xf>
    <xf numFmtId="0" fontId="43" fillId="0" borderId="1" xfId="0" applyFont="1" applyBorder="1" applyAlignment="1">
      <alignment horizontal="center" vertical="center"/>
    </xf>
    <xf numFmtId="0" fontId="44" fillId="0" borderId="8" xfId="0" applyFont="1" applyBorder="1" applyAlignment="1">
      <alignment horizontal="right" vertical="center"/>
    </xf>
    <xf numFmtId="0" fontId="43" fillId="0" borderId="10" xfId="0" applyFont="1" applyBorder="1" applyAlignment="1">
      <alignment vertical="center" wrapText="1"/>
    </xf>
    <xf numFmtId="0" fontId="44" fillId="0" borderId="8" xfId="0" applyFont="1" applyBorder="1" applyAlignment="1">
      <alignment horizontal="right" vertical="top" wrapText="1"/>
    </xf>
    <xf numFmtId="0" fontId="13" fillId="0" borderId="0" xfId="0" applyFont="1" applyBorder="1" applyAlignment="1">
      <alignment vertical="center" wrapText="1"/>
    </xf>
    <xf numFmtId="0" fontId="39" fillId="0" borderId="0" xfId="0" applyFont="1" applyBorder="1">
      <alignment vertical="center"/>
    </xf>
    <xf numFmtId="0" fontId="31" fillId="0" borderId="0" xfId="0" applyFont="1" applyBorder="1" applyAlignment="1">
      <alignment horizontal="left" vertical="top" wrapText="1"/>
    </xf>
    <xf numFmtId="0" fontId="35" fillId="0" borderId="0" xfId="0" applyFont="1" applyBorder="1" applyAlignment="1">
      <alignment horizontal="left" vertical="top" wrapText="1"/>
    </xf>
    <xf numFmtId="0" fontId="30" fillId="0" borderId="0" xfId="0" applyFont="1" applyBorder="1" applyAlignment="1">
      <alignment horizontal="center" vertical="center"/>
    </xf>
    <xf numFmtId="0" fontId="30" fillId="0" borderId="1" xfId="0" applyFont="1" applyBorder="1" applyAlignment="1">
      <alignment horizontal="center" vertical="center"/>
    </xf>
    <xf numFmtId="0" fontId="5" fillId="0" borderId="0" xfId="0" applyFont="1" applyAlignment="1">
      <alignment horizontal="right" vertical="center"/>
    </xf>
    <xf numFmtId="0" fontId="45" fillId="0" borderId="0" xfId="0" applyFont="1">
      <alignment vertical="center"/>
    </xf>
    <xf numFmtId="0" fontId="46" fillId="0" borderId="0" xfId="0" applyFont="1" applyAlignment="1">
      <alignment horizontal="right" vertical="center"/>
    </xf>
    <xf numFmtId="0" fontId="46" fillId="0" borderId="0" xfId="0" applyFont="1">
      <alignment vertical="center"/>
    </xf>
    <xf numFmtId="0" fontId="43" fillId="0" borderId="10" xfId="0" applyFont="1" applyBorder="1" applyAlignment="1">
      <alignment horizontal="center" vertical="center" wrapText="1"/>
    </xf>
    <xf numFmtId="0" fontId="51" fillId="0" borderId="8" xfId="0" applyFont="1" applyBorder="1" applyAlignment="1">
      <alignment vertical="center" shrinkToFit="1"/>
    </xf>
    <xf numFmtId="0" fontId="0" fillId="2" borderId="14" xfId="0" applyFill="1" applyBorder="1" applyAlignment="1">
      <alignment horizontal="center" vertical="center"/>
    </xf>
    <xf numFmtId="0" fontId="28" fillId="0" borderId="37" xfId="0" applyFont="1" applyBorder="1" applyAlignment="1">
      <alignment horizontal="center" vertical="center"/>
    </xf>
    <xf numFmtId="0" fontId="28" fillId="2" borderId="37" xfId="0" applyFont="1" applyFill="1" applyBorder="1" applyAlignment="1">
      <alignment horizontal="center" vertical="center"/>
    </xf>
    <xf numFmtId="0" fontId="0" fillId="2" borderId="44" xfId="0" applyFill="1" applyBorder="1" applyAlignment="1">
      <alignment horizontal="center" vertical="center"/>
    </xf>
    <xf numFmtId="0" fontId="30" fillId="0" borderId="46" xfId="0" applyFont="1" applyBorder="1" applyAlignment="1">
      <alignment horizontal="center" vertical="center"/>
    </xf>
    <xf numFmtId="0" fontId="30" fillId="0" borderId="48" xfId="0" applyFont="1" applyBorder="1" applyAlignment="1">
      <alignment horizontal="center" vertical="center"/>
    </xf>
    <xf numFmtId="0" fontId="4" fillId="0" borderId="0" xfId="0" applyFont="1" applyBorder="1">
      <alignment vertical="center"/>
    </xf>
    <xf numFmtId="0" fontId="1" fillId="0" borderId="0" xfId="0" applyFont="1" applyBorder="1" applyAlignment="1">
      <alignment horizontal="left" vertical="top" wrapText="1"/>
    </xf>
    <xf numFmtId="0" fontId="0" fillId="0" borderId="0" xfId="0" applyBorder="1" applyAlignment="1">
      <alignment horizontal="center" vertical="center"/>
    </xf>
    <xf numFmtId="0" fontId="28" fillId="2" borderId="46" xfId="0" applyFont="1" applyFill="1" applyBorder="1" applyAlignment="1">
      <alignment horizontal="center" vertical="center"/>
    </xf>
    <xf numFmtId="0" fontId="28" fillId="0" borderId="46" xfId="0" applyFont="1" applyFill="1" applyBorder="1" applyAlignment="1">
      <alignment horizontal="center" vertical="center"/>
    </xf>
    <xf numFmtId="0" fontId="44" fillId="0" borderId="31" xfId="0" applyFont="1" applyBorder="1" applyAlignment="1">
      <alignment horizontal="right" vertical="center" wrapText="1"/>
    </xf>
    <xf numFmtId="0" fontId="43" fillId="0" borderId="34" xfId="0" applyFont="1" applyBorder="1" applyAlignment="1">
      <alignment horizontal="center" vertical="center" wrapText="1"/>
    </xf>
    <xf numFmtId="0" fontId="45" fillId="0" borderId="0" xfId="0" applyFont="1" applyAlignment="1">
      <alignment horizontal="right" vertical="center"/>
    </xf>
    <xf numFmtId="0" fontId="59" fillId="0" borderId="51" xfId="0" applyFont="1" applyBorder="1" applyAlignment="1">
      <alignment horizontal="center" vertical="center"/>
    </xf>
    <xf numFmtId="0" fontId="59" fillId="0" borderId="52" xfId="0" applyFont="1" applyBorder="1" applyAlignment="1">
      <alignment horizontal="center" vertical="center"/>
    </xf>
    <xf numFmtId="0" fontId="59" fillId="0" borderId="10" xfId="0" applyFont="1" applyBorder="1" applyAlignment="1">
      <alignment horizontal="center" vertical="center"/>
    </xf>
    <xf numFmtId="0" fontId="59" fillId="0" borderId="24" xfId="0" applyFont="1" applyBorder="1" applyAlignment="1">
      <alignment horizontal="center" vertical="center"/>
    </xf>
    <xf numFmtId="0" fontId="59" fillId="0" borderId="8" xfId="0" applyFont="1" applyBorder="1" applyAlignment="1">
      <alignment horizontal="center" vertical="center"/>
    </xf>
    <xf numFmtId="0" fontId="0" fillId="2" borderId="0" xfId="0" applyFill="1" applyBorder="1">
      <alignment vertical="center"/>
    </xf>
    <xf numFmtId="0" fontId="0" fillId="0" borderId="0" xfId="0" applyBorder="1" applyAlignment="1">
      <alignment horizontal="left" vertical="center"/>
    </xf>
    <xf numFmtId="0" fontId="0" fillId="0" borderId="0" xfId="0" applyFill="1" applyBorder="1">
      <alignment vertical="center"/>
    </xf>
    <xf numFmtId="0" fontId="41" fillId="0" borderId="1" xfId="0" applyFont="1" applyBorder="1" applyAlignment="1">
      <alignment horizontal="center" vertical="center"/>
    </xf>
    <xf numFmtId="0" fontId="41" fillId="2" borderId="0" xfId="0" applyFont="1" applyFill="1" applyBorder="1">
      <alignment vertical="center"/>
    </xf>
    <xf numFmtId="0" fontId="41" fillId="0" borderId="0" xfId="0" applyFont="1" applyBorder="1">
      <alignment vertical="center"/>
    </xf>
    <xf numFmtId="0" fontId="1" fillId="0" borderId="0" xfId="0" applyFont="1" applyBorder="1" applyAlignment="1">
      <alignment horizontal="left" vertical="top" wrapText="1"/>
    </xf>
    <xf numFmtId="0" fontId="0" fillId="0" borderId="0" xfId="0" applyAlignment="1">
      <alignment horizontal="left" vertical="center"/>
    </xf>
    <xf numFmtId="49" fontId="0" fillId="2" borderId="0" xfId="0" applyNumberFormat="1" applyFill="1" applyBorder="1">
      <alignment vertical="center"/>
    </xf>
    <xf numFmtId="49" fontId="0" fillId="0" borderId="0" xfId="0" applyNumberFormat="1" applyFill="1" applyBorder="1">
      <alignment vertical="center"/>
    </xf>
    <xf numFmtId="0" fontId="41" fillId="0" borderId="0" xfId="0" applyFont="1" applyFill="1" applyBorder="1">
      <alignment vertical="center"/>
    </xf>
    <xf numFmtId="0" fontId="0" fillId="5" borderId="0" xfId="0" applyFill="1">
      <alignment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51" fillId="0" borderId="61" xfId="0" applyFont="1" applyBorder="1" applyAlignment="1">
      <alignment vertical="center" shrinkToFit="1"/>
    </xf>
    <xf numFmtId="0" fontId="0" fillId="2" borderId="68" xfId="0" applyFill="1" applyBorder="1" applyAlignment="1">
      <alignment horizontal="center" vertical="center"/>
    </xf>
    <xf numFmtId="0" fontId="30" fillId="0" borderId="51" xfId="0" applyFont="1" applyBorder="1" applyAlignment="1">
      <alignment horizontal="center" vertical="center"/>
    </xf>
    <xf numFmtId="0" fontId="30" fillId="0" borderId="52" xfId="0" applyFont="1" applyBorder="1" applyAlignment="1">
      <alignment horizontal="center" vertical="center"/>
    </xf>
    <xf numFmtId="0" fontId="15" fillId="0" borderId="0" xfId="0" applyFont="1" applyBorder="1" applyAlignment="1">
      <alignment horizontal="left" vertical="center" wrapText="1"/>
    </xf>
    <xf numFmtId="0" fontId="0" fillId="0" borderId="0" xfId="0" applyBorder="1" applyAlignment="1">
      <alignment horizontal="left" vertical="center"/>
    </xf>
    <xf numFmtId="0" fontId="62" fillId="0" borderId="0" xfId="0" applyFont="1">
      <alignment vertical="center"/>
    </xf>
    <xf numFmtId="0" fontId="63" fillId="0" borderId="0" xfId="0" applyFont="1">
      <alignment vertical="center"/>
    </xf>
    <xf numFmtId="0" fontId="63" fillId="0" borderId="0" xfId="0" applyFont="1" applyAlignment="1">
      <alignment vertical="center" wrapText="1"/>
    </xf>
    <xf numFmtId="0" fontId="41" fillId="0" borderId="0" xfId="0" applyFont="1">
      <alignment vertical="center"/>
    </xf>
    <xf numFmtId="0" fontId="59" fillId="0" borderId="48" xfId="0" applyFont="1" applyBorder="1" applyAlignment="1">
      <alignment horizontal="center" vertical="center"/>
    </xf>
    <xf numFmtId="0" fontId="0" fillId="5" borderId="0" xfId="0" applyFont="1" applyFill="1">
      <alignment vertical="center"/>
    </xf>
    <xf numFmtId="0" fontId="0" fillId="5" borderId="0" xfId="0" applyFont="1" applyFill="1" applyBorder="1">
      <alignment vertical="center"/>
    </xf>
    <xf numFmtId="0" fontId="0" fillId="5" borderId="0" xfId="0" applyFont="1" applyFill="1" applyBorder="1" applyAlignment="1">
      <alignment horizontal="left" vertical="center"/>
    </xf>
    <xf numFmtId="0" fontId="64" fillId="0" borderId="0" xfId="0" applyFont="1">
      <alignment vertical="center"/>
    </xf>
    <xf numFmtId="0" fontId="64" fillId="0" borderId="0" xfId="0" applyFont="1" applyFill="1" applyBorder="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4" fillId="0" borderId="0" xfId="0" applyFont="1">
      <alignment vertical="center"/>
    </xf>
    <xf numFmtId="0" fontId="6" fillId="0" borderId="0" xfId="0" applyFont="1" applyAlignment="1">
      <alignment horizontal="right" vertical="center"/>
    </xf>
    <xf numFmtId="0" fontId="64" fillId="7" borderId="1" xfId="0" applyFont="1" applyFill="1"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vertical="center" wrapText="1"/>
    </xf>
    <xf numFmtId="0" fontId="41" fillId="2" borderId="0" xfId="0" applyFont="1" applyFill="1">
      <alignment vertical="center"/>
    </xf>
    <xf numFmtId="0" fontId="0" fillId="2" borderId="0" xfId="0" applyFill="1">
      <alignment vertical="center"/>
    </xf>
    <xf numFmtId="0" fontId="61" fillId="5" borderId="71" xfId="0" applyFont="1" applyFill="1" applyBorder="1">
      <alignment vertical="center"/>
    </xf>
    <xf numFmtId="0" fontId="26" fillId="5" borderId="71" xfId="0" applyFont="1" applyFill="1" applyBorder="1">
      <alignment vertical="center"/>
    </xf>
    <xf numFmtId="0" fontId="39" fillId="5" borderId="72" xfId="0" applyFont="1" applyFill="1" applyBorder="1">
      <alignment vertical="center"/>
    </xf>
    <xf numFmtId="0" fontId="12" fillId="0" borderId="0" xfId="0" applyFont="1" applyAlignment="1">
      <alignment horizontal="right" vertical="center"/>
    </xf>
    <xf numFmtId="0" fontId="67" fillId="0" borderId="0" xfId="0" applyFont="1">
      <alignment vertical="center"/>
    </xf>
    <xf numFmtId="0" fontId="65" fillId="0" borderId="0" xfId="0" applyFont="1" applyAlignment="1">
      <alignment horizontal="left" vertical="center"/>
    </xf>
    <xf numFmtId="0" fontId="49" fillId="0" borderId="75" xfId="0" applyFont="1" applyBorder="1" applyAlignment="1">
      <alignment vertical="top" wrapText="1"/>
    </xf>
    <xf numFmtId="0" fontId="49" fillId="0" borderId="74" xfId="0" applyFont="1" applyBorder="1" applyAlignment="1">
      <alignment vertical="top" wrapText="1"/>
    </xf>
    <xf numFmtId="0" fontId="25" fillId="6" borderId="57" xfId="0" applyFont="1" applyFill="1" applyBorder="1" applyAlignment="1">
      <alignment horizontal="center" vertical="center" shrinkToFit="1"/>
    </xf>
    <xf numFmtId="0" fontId="64" fillId="7" borderId="1" xfId="0" applyFont="1" applyFill="1" applyBorder="1" applyAlignment="1">
      <alignment horizontal="center" vertical="center"/>
    </xf>
    <xf numFmtId="0" fontId="2" fillId="0" borderId="0" xfId="0" applyFont="1">
      <alignment vertical="center"/>
    </xf>
    <xf numFmtId="0" fontId="69" fillId="0" borderId="0" xfId="0" applyFont="1">
      <alignment vertical="center"/>
    </xf>
    <xf numFmtId="0" fontId="69" fillId="0" borderId="0" xfId="0" applyFont="1" applyAlignment="1">
      <alignment vertical="center" wrapText="1"/>
    </xf>
    <xf numFmtId="0" fontId="70" fillId="0" borderId="0" xfId="0" applyFont="1" applyAlignment="1">
      <alignment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0" xfId="0" applyFont="1" applyBorder="1" applyAlignment="1">
      <alignment horizontal="left" vertical="center" wrapText="1"/>
    </xf>
    <xf numFmtId="0" fontId="1" fillId="0" borderId="0" xfId="0" applyFont="1" applyBorder="1" applyAlignment="1">
      <alignment horizontal="left" vertical="top" wrapText="1"/>
    </xf>
    <xf numFmtId="49" fontId="71" fillId="0" borderId="0" xfId="0" applyNumberFormat="1" applyFont="1">
      <alignment vertical="center"/>
    </xf>
    <xf numFmtId="0" fontId="15" fillId="0" borderId="0" xfId="0" applyFont="1" applyAlignment="1">
      <alignment vertical="center"/>
    </xf>
    <xf numFmtId="0" fontId="15" fillId="0" borderId="0" xfId="0" applyFont="1">
      <alignment vertical="center"/>
    </xf>
    <xf numFmtId="49" fontId="15" fillId="0" borderId="0" xfId="0" applyNumberFormat="1" applyFont="1">
      <alignment vertical="center"/>
    </xf>
    <xf numFmtId="0" fontId="68" fillId="0" borderId="0" xfId="0" applyFont="1" applyBorder="1" applyAlignment="1">
      <alignment vertical="center" wrapText="1"/>
    </xf>
    <xf numFmtId="0" fontId="69" fillId="0" borderId="0" xfId="0" applyFont="1" applyBorder="1" applyAlignment="1">
      <alignment vertical="center" wrapText="1"/>
    </xf>
    <xf numFmtId="0" fontId="70" fillId="0" borderId="0" xfId="0" applyFont="1" applyBorder="1" applyAlignment="1">
      <alignment vertical="center" wrapText="1"/>
    </xf>
    <xf numFmtId="0" fontId="63" fillId="0" borderId="0" xfId="0" quotePrefix="1" applyFont="1">
      <alignment vertical="center"/>
    </xf>
    <xf numFmtId="0" fontId="15" fillId="0" borderId="0" xfId="0" applyFont="1" applyAlignment="1">
      <alignment horizontal="left"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0" xfId="0" applyFont="1" applyAlignment="1">
      <alignment horizontal="left" vertical="center" wrapText="1"/>
    </xf>
    <xf numFmtId="0" fontId="59" fillId="0" borderId="51" xfId="0" applyFont="1" applyBorder="1" applyAlignment="1">
      <alignment horizontal="center" vertical="center"/>
    </xf>
    <xf numFmtId="0" fontId="59" fillId="0" borderId="52" xfId="0" applyFont="1" applyBorder="1" applyAlignment="1">
      <alignment horizontal="center" vertical="center"/>
    </xf>
    <xf numFmtId="0" fontId="63" fillId="0" borderId="0" xfId="0" quotePrefix="1" applyFont="1">
      <alignment vertical="center"/>
    </xf>
    <xf numFmtId="0" fontId="0" fillId="2" borderId="5" xfId="0" applyFill="1" applyBorder="1" applyAlignment="1">
      <alignment horizontal="center" vertical="center"/>
    </xf>
    <xf numFmtId="0" fontId="63" fillId="0" borderId="0" xfId="0" applyFont="1" applyAlignment="1">
      <alignment horizontal="center" vertical="center" wrapText="1"/>
    </xf>
    <xf numFmtId="0" fontId="44" fillId="0" borderId="0" xfId="0" applyFont="1" applyBorder="1" applyAlignment="1">
      <alignment horizontal="left" vertical="center"/>
    </xf>
    <xf numFmtId="0" fontId="75" fillId="0" borderId="0" xfId="0" applyFont="1" applyAlignment="1">
      <alignment horizontal="right" vertical="center"/>
    </xf>
    <xf numFmtId="0" fontId="76" fillId="0" borderId="0" xfId="0" applyFont="1" applyAlignment="1">
      <alignment horizontal="right" vertical="center"/>
    </xf>
    <xf numFmtId="0" fontId="44" fillId="0" borderId="0" xfId="0" applyFont="1" applyBorder="1" applyAlignment="1">
      <alignment vertical="center" wrapText="1"/>
    </xf>
    <xf numFmtId="0" fontId="10" fillId="0" borderId="10" xfId="0" applyFont="1" applyBorder="1" applyAlignment="1">
      <alignment horizontal="left" vertical="top" wrapText="1"/>
    </xf>
    <xf numFmtId="0" fontId="10" fillId="0" borderId="9" xfId="0" applyFont="1" applyBorder="1" applyAlignment="1">
      <alignment horizontal="left" vertical="top"/>
    </xf>
    <xf numFmtId="0" fontId="7" fillId="0" borderId="10" xfId="0" applyFont="1" applyBorder="1" applyAlignment="1">
      <alignment horizontal="center" vertical="top" wrapText="1"/>
    </xf>
    <xf numFmtId="0" fontId="7" fillId="0" borderId="10" xfId="0" applyFont="1" applyBorder="1" applyAlignment="1">
      <alignment horizontal="center" vertical="top"/>
    </xf>
    <xf numFmtId="0" fontId="7" fillId="0" borderId="9" xfId="0" applyFont="1" applyBorder="1" applyAlignment="1">
      <alignment horizontal="center" vertical="top"/>
    </xf>
    <xf numFmtId="0" fontId="0" fillId="0" borderId="8" xfId="0" applyBorder="1" applyAlignment="1">
      <alignment horizontal="right" vertical="top" wrapText="1"/>
    </xf>
    <xf numFmtId="0" fontId="0" fillId="0" borderId="10" xfId="0" applyBorder="1" applyAlignment="1">
      <alignment horizontal="right" vertical="top"/>
    </xf>
    <xf numFmtId="0" fontId="0" fillId="0" borderId="9" xfId="0" applyBorder="1" applyAlignment="1">
      <alignment horizontal="right" vertical="top"/>
    </xf>
    <xf numFmtId="0" fontId="0" fillId="0" borderId="6" xfId="0" applyBorder="1" applyAlignment="1">
      <alignment horizontal="center" vertical="center"/>
    </xf>
    <xf numFmtId="0" fontId="0" fillId="0" borderId="11" xfId="0" applyBorder="1" applyAlignment="1">
      <alignment horizontal="center" vertical="center"/>
    </xf>
    <xf numFmtId="0" fontId="1" fillId="0" borderId="6" xfId="0" applyFont="1" applyBorder="1" applyAlignment="1">
      <alignment horizontal="left" vertical="center" wrapText="1"/>
    </xf>
    <xf numFmtId="0" fontId="2" fillId="0" borderId="11" xfId="0" applyFont="1" applyBorder="1" applyAlignment="1">
      <alignment horizontal="left" vertical="center"/>
    </xf>
    <xf numFmtId="0" fontId="2" fillId="0" borderId="7" xfId="0" applyFont="1" applyBorder="1" applyAlignment="1">
      <alignment horizontal="left" vertical="center"/>
    </xf>
    <xf numFmtId="0" fontId="1" fillId="0" borderId="6" xfId="0" applyFont="1" applyFill="1" applyBorder="1" applyAlignment="1">
      <alignment horizontal="left" vertical="center"/>
    </xf>
    <xf numFmtId="0" fontId="1" fillId="0" borderId="11" xfId="0" applyFont="1" applyFill="1" applyBorder="1" applyAlignment="1">
      <alignment horizontal="left" vertical="center"/>
    </xf>
    <xf numFmtId="0" fontId="0" fillId="2" borderId="1" xfId="0" applyFill="1" applyBorder="1" applyAlignment="1">
      <alignment horizontal="center" vertical="center"/>
    </xf>
    <xf numFmtId="0" fontId="15" fillId="0" borderId="2" xfId="0" applyFont="1" applyBorder="1" applyAlignment="1">
      <alignment horizontal="left" vertical="top" wrapText="1"/>
    </xf>
    <xf numFmtId="0" fontId="1" fillId="0" borderId="1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0" xfId="0" applyFont="1" applyBorder="1" applyAlignment="1">
      <alignment horizontal="left" vertical="top" wrapText="1"/>
    </xf>
    <xf numFmtId="0" fontId="1" fillId="0" borderId="5" xfId="0" applyFont="1" applyBorder="1" applyAlignment="1">
      <alignment horizontal="left" vertical="top" wrapText="1"/>
    </xf>
    <xf numFmtId="0" fontId="9" fillId="3" borderId="1"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7"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34" fillId="0" borderId="19" xfId="0" applyFont="1" applyFill="1" applyBorder="1" applyAlignment="1">
      <alignment horizontal="center"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0" borderId="19" xfId="0" applyFont="1" applyFill="1" applyBorder="1" applyAlignment="1">
      <alignment horizontal="center" vertical="center"/>
    </xf>
    <xf numFmtId="0" fontId="15" fillId="0" borderId="13" xfId="0" applyFont="1" applyBorder="1" applyAlignment="1">
      <alignment horizontal="left" vertical="center" wrapText="1"/>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1" fillId="0" borderId="11" xfId="0" applyFont="1" applyBorder="1" applyAlignment="1">
      <alignment horizontal="left" vertical="top" wrapText="1"/>
    </xf>
    <xf numFmtId="0" fontId="0" fillId="2" borderId="6" xfId="0" applyFill="1" applyBorder="1" applyAlignment="1">
      <alignment horizontal="center" vertical="center"/>
    </xf>
    <xf numFmtId="0" fontId="29" fillId="0" borderId="6" xfId="0" applyFont="1" applyBorder="1" applyAlignment="1">
      <alignment horizontal="center" vertical="center"/>
    </xf>
    <xf numFmtId="0" fontId="29" fillId="0" borderId="11" xfId="0" applyFont="1" applyBorder="1" applyAlignment="1">
      <alignment horizontal="center" vertical="center"/>
    </xf>
    <xf numFmtId="0" fontId="31" fillId="0" borderId="10" xfId="0" applyFont="1" applyBorder="1" applyAlignment="1">
      <alignment horizontal="left" vertical="top" wrapText="1"/>
    </xf>
    <xf numFmtId="0" fontId="31" fillId="0" borderId="9" xfId="0" applyFont="1" applyBorder="1" applyAlignment="1">
      <alignment horizontal="left" vertical="top"/>
    </xf>
    <xf numFmtId="0" fontId="27" fillId="0" borderId="10" xfId="0" applyFont="1" applyBorder="1" applyAlignment="1">
      <alignment horizontal="center" vertical="top" wrapText="1"/>
    </xf>
    <xf numFmtId="0" fontId="27" fillId="0" borderId="10" xfId="0" applyFont="1" applyBorder="1" applyAlignment="1">
      <alignment horizontal="center" vertical="top"/>
    </xf>
    <xf numFmtId="0" fontId="27" fillId="0" borderId="9" xfId="0" applyFont="1" applyBorder="1" applyAlignment="1">
      <alignment horizontal="center" vertical="top"/>
    </xf>
    <xf numFmtId="0" fontId="28" fillId="0" borderId="8" xfId="0" applyFont="1" applyBorder="1" applyAlignment="1">
      <alignment horizontal="right" vertical="top" wrapText="1"/>
    </xf>
    <xf numFmtId="0" fontId="28" fillId="0" borderId="10" xfId="0" applyFont="1" applyBorder="1" applyAlignment="1">
      <alignment horizontal="right" vertical="top"/>
    </xf>
    <xf numFmtId="0" fontId="28" fillId="0" borderId="9" xfId="0" applyFont="1" applyBorder="1" applyAlignment="1">
      <alignment horizontal="right" vertical="top"/>
    </xf>
    <xf numFmtId="0" fontId="34" fillId="0" borderId="6" xfId="0" applyFont="1" applyFill="1" applyBorder="1" applyAlignment="1">
      <alignment horizontal="left" vertical="center"/>
    </xf>
    <xf numFmtId="0" fontId="34" fillId="0" borderId="11" xfId="0" applyFont="1" applyFill="1" applyBorder="1" applyAlignment="1">
      <alignment horizontal="left" vertical="center"/>
    </xf>
    <xf numFmtId="0" fontId="34" fillId="0" borderId="6" xfId="0" applyFont="1" applyBorder="1" applyAlignment="1">
      <alignment horizontal="left" vertical="center" wrapText="1"/>
    </xf>
    <xf numFmtId="0" fontId="35" fillId="0" borderId="11" xfId="0" applyFont="1" applyBorder="1" applyAlignment="1">
      <alignment horizontal="left" vertical="center"/>
    </xf>
    <xf numFmtId="0" fontId="35" fillId="0" borderId="7" xfId="0" applyFont="1" applyBorder="1" applyAlignment="1">
      <alignment horizontal="left" vertical="center"/>
    </xf>
    <xf numFmtId="0" fontId="34" fillId="0" borderId="6" xfId="0" applyFont="1" applyBorder="1" applyAlignment="1">
      <alignment horizontal="left" vertical="center"/>
    </xf>
    <xf numFmtId="0" fontId="34" fillId="0" borderId="11" xfId="0" applyFont="1" applyBorder="1" applyAlignment="1">
      <alignment horizontal="left" vertical="center"/>
    </xf>
    <xf numFmtId="0" fontId="35" fillId="0" borderId="2" xfId="0" applyFont="1" applyBorder="1" applyAlignment="1">
      <alignment horizontal="left" vertical="top" wrapText="1"/>
    </xf>
    <xf numFmtId="0" fontId="34" fillId="0" borderId="12" xfId="0" applyFont="1" applyBorder="1" applyAlignment="1">
      <alignment horizontal="left" vertical="top" wrapText="1"/>
    </xf>
    <xf numFmtId="0" fontId="34" fillId="0" borderId="3" xfId="0" applyFont="1" applyBorder="1" applyAlignment="1">
      <alignment horizontal="left" vertical="top" wrapText="1"/>
    </xf>
    <xf numFmtId="0" fontId="34" fillId="0" borderId="4" xfId="0" applyFont="1" applyBorder="1" applyAlignment="1">
      <alignment horizontal="left" vertical="top" wrapText="1"/>
    </xf>
    <xf numFmtId="0" fontId="34" fillId="0" borderId="20" xfId="0" applyFont="1" applyBorder="1" applyAlignment="1">
      <alignment horizontal="left" vertical="top" wrapText="1"/>
    </xf>
    <xf numFmtId="0" fontId="34" fillId="0" borderId="5" xfId="0" applyFont="1" applyBorder="1" applyAlignment="1">
      <alignment horizontal="left" vertical="top" wrapText="1"/>
    </xf>
    <xf numFmtId="0" fontId="9"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7" xfId="0" applyFont="1" applyFill="1" applyBorder="1" applyAlignment="1">
      <alignment horizontal="center" vertical="center"/>
    </xf>
    <xf numFmtId="0" fontId="35" fillId="0" borderId="12" xfId="0" applyFont="1" applyBorder="1" applyAlignment="1">
      <alignment horizontal="left" vertical="top" wrapText="1"/>
    </xf>
    <xf numFmtId="0" fontId="35" fillId="0" borderId="3" xfId="0" applyFont="1" applyBorder="1" applyAlignment="1">
      <alignment horizontal="left" vertical="top" wrapText="1"/>
    </xf>
    <xf numFmtId="0" fontId="35" fillId="0" borderId="4" xfId="0" applyFont="1" applyBorder="1" applyAlignment="1">
      <alignment horizontal="left" vertical="top" wrapText="1"/>
    </xf>
    <xf numFmtId="0" fontId="35" fillId="0" borderId="20" xfId="0" applyFont="1" applyBorder="1" applyAlignment="1">
      <alignment horizontal="left" vertical="top" wrapText="1"/>
    </xf>
    <xf numFmtId="0" fontId="35" fillId="0" borderId="5" xfId="0" applyFont="1" applyBorder="1" applyAlignment="1">
      <alignment horizontal="left" vertical="top" wrapText="1"/>
    </xf>
    <xf numFmtId="0" fontId="42" fillId="0" borderId="28" xfId="0" applyFont="1" applyBorder="1" applyAlignment="1">
      <alignment horizontal="left" vertical="center" wrapText="1"/>
    </xf>
    <xf numFmtId="0" fontId="42" fillId="0" borderId="29" xfId="0" applyFont="1" applyBorder="1" applyAlignment="1">
      <alignment horizontal="left" vertical="center" wrapText="1"/>
    </xf>
    <xf numFmtId="0" fontId="42" fillId="0" borderId="30" xfId="0" applyFont="1" applyBorder="1" applyAlignment="1">
      <alignment horizontal="left" vertical="center" wrapText="1"/>
    </xf>
    <xf numFmtId="0" fontId="60" fillId="0" borderId="6" xfId="0" applyFont="1" applyBorder="1" applyAlignment="1">
      <alignment horizontal="center" vertical="center"/>
    </xf>
    <xf numFmtId="0" fontId="60" fillId="0" borderId="11" xfId="0" applyFont="1" applyBorder="1" applyAlignment="1">
      <alignment horizontal="center" vertical="center"/>
    </xf>
    <xf numFmtId="0" fontId="60" fillId="0" borderId="2" xfId="0" applyFont="1" applyBorder="1" applyAlignment="1">
      <alignment horizontal="center" vertical="center"/>
    </xf>
    <xf numFmtId="0" fontId="60" fillId="0" borderId="12" xfId="0" applyFont="1" applyBorder="1" applyAlignment="1">
      <alignment horizontal="center" vertical="center"/>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9" fillId="4" borderId="9"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5" xfId="0" applyFont="1" applyFill="1" applyBorder="1" applyAlignment="1">
      <alignment horizontal="center" vertical="center"/>
    </xf>
    <xf numFmtId="0" fontId="31" fillId="0" borderId="9" xfId="0" applyFont="1" applyBorder="1" applyAlignment="1">
      <alignment horizontal="left" vertical="top" wrapText="1"/>
    </xf>
    <xf numFmtId="0" fontId="29" fillId="0" borderId="2" xfId="0" applyFont="1" applyBorder="1" applyAlignment="1">
      <alignment horizontal="center" vertical="center"/>
    </xf>
    <xf numFmtId="0" fontId="29" fillId="0" borderId="12" xfId="0" applyFont="1" applyBorder="1" applyAlignment="1">
      <alignment horizontal="center" vertical="center"/>
    </xf>
    <xf numFmtId="0" fontId="49" fillId="0" borderId="10" xfId="0" applyFont="1" applyBorder="1" applyAlignment="1">
      <alignment horizontal="left" vertical="top" wrapText="1"/>
    </xf>
    <xf numFmtId="0" fontId="34" fillId="2" borderId="2"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3" xfId="0" applyFont="1" applyFill="1" applyBorder="1" applyAlignment="1">
      <alignment horizontal="left" vertical="center"/>
    </xf>
    <xf numFmtId="0" fontId="42" fillId="0" borderId="15" xfId="0" applyFont="1" applyBorder="1" applyAlignment="1">
      <alignment horizontal="left" vertical="center" wrapText="1"/>
    </xf>
    <xf numFmtId="0" fontId="42" fillId="0" borderId="16" xfId="0" applyFont="1" applyBorder="1" applyAlignment="1">
      <alignment horizontal="left" vertical="center" wrapText="1"/>
    </xf>
    <xf numFmtId="0" fontId="42" fillId="0" borderId="17" xfId="0" applyFont="1" applyBorder="1" applyAlignment="1">
      <alignment horizontal="left" vertical="center" wrapText="1"/>
    </xf>
    <xf numFmtId="0" fontId="48" fillId="2" borderId="2" xfId="0" applyFont="1" applyFill="1" applyBorder="1" applyAlignment="1">
      <alignment horizontal="left" vertical="center"/>
    </xf>
    <xf numFmtId="0" fontId="36" fillId="2" borderId="12" xfId="0" applyFont="1" applyFill="1" applyBorder="1" applyAlignment="1">
      <alignment horizontal="left" vertical="center"/>
    </xf>
    <xf numFmtId="0" fontId="36" fillId="2" borderId="3" xfId="0" applyFont="1" applyFill="1" applyBorder="1" applyAlignment="1">
      <alignment horizontal="left" vertical="center"/>
    </xf>
    <xf numFmtId="0" fontId="41" fillId="0" borderId="1" xfId="0" applyFont="1" applyBorder="1" applyAlignment="1">
      <alignment horizontal="left" vertical="center" wrapText="1"/>
    </xf>
    <xf numFmtId="0" fontId="41" fillId="0" borderId="6" xfId="0" applyFont="1" applyBorder="1" applyAlignment="1">
      <alignment horizontal="left" vertical="center" wrapText="1"/>
    </xf>
    <xf numFmtId="0" fontId="41" fillId="0" borderId="11" xfId="0" applyFont="1" applyBorder="1" applyAlignment="1">
      <alignment horizontal="left" vertical="center" wrapText="1"/>
    </xf>
    <xf numFmtId="0" fontId="41" fillId="0" borderId="7" xfId="0" applyFont="1" applyBorder="1" applyAlignment="1">
      <alignment horizontal="left" vertical="center" wrapText="1"/>
    </xf>
    <xf numFmtId="0" fontId="64" fillId="7" borderId="1" xfId="0" applyFont="1" applyFill="1" applyBorder="1" applyAlignment="1">
      <alignment horizontal="center" vertical="center"/>
    </xf>
    <xf numFmtId="0" fontId="0" fillId="0" borderId="0" xfId="0" applyBorder="1" applyAlignment="1">
      <alignment horizontal="left" vertical="center"/>
    </xf>
    <xf numFmtId="0" fontId="73" fillId="0" borderId="0" xfId="0" applyFont="1" applyBorder="1" applyAlignment="1">
      <alignment horizontal="left" vertical="center"/>
    </xf>
    <xf numFmtId="0" fontId="63" fillId="0" borderId="0" xfId="0" applyFont="1" applyAlignment="1">
      <alignment horizontal="center" vertical="center" wrapText="1"/>
    </xf>
    <xf numFmtId="0" fontId="15" fillId="0" borderId="0" xfId="0" applyFont="1" applyAlignment="1">
      <alignment horizontal="left" vertical="center" wrapText="1"/>
    </xf>
    <xf numFmtId="0" fontId="31" fillId="0" borderId="61" xfId="0" applyFont="1" applyBorder="1" applyAlignment="1">
      <alignment horizontal="left" vertical="top" wrapText="1"/>
    </xf>
    <xf numFmtId="0" fontId="31" fillId="0" borderId="73" xfId="0" applyFont="1" applyBorder="1" applyAlignment="1">
      <alignment horizontal="left" vertical="top" wrapText="1"/>
    </xf>
    <xf numFmtId="0" fontId="35" fillId="0" borderId="53" xfId="0" applyFont="1" applyBorder="1" applyAlignment="1">
      <alignment horizontal="left" vertical="top" wrapText="1"/>
    </xf>
    <xf numFmtId="0" fontId="35" fillId="0" borderId="33" xfId="0" applyFont="1" applyBorder="1" applyAlignment="1">
      <alignment horizontal="left" vertical="top" wrapText="1"/>
    </xf>
    <xf numFmtId="0" fontId="43" fillId="0" borderId="79" xfId="0" applyFont="1" applyBorder="1" applyAlignment="1">
      <alignment horizontal="center" vertical="center" wrapText="1"/>
    </xf>
    <xf numFmtId="0" fontId="43" fillId="0" borderId="66" xfId="0" applyFont="1" applyBorder="1" applyAlignment="1">
      <alignment horizontal="center" vertical="center" wrapText="1"/>
    </xf>
    <xf numFmtId="0" fontId="44" fillId="0" borderId="8" xfId="0" applyFont="1" applyBorder="1" applyAlignment="1">
      <alignment horizontal="right" vertical="center" wrapText="1"/>
    </xf>
    <xf numFmtId="0" fontId="44" fillId="0" borderId="9" xfId="0" applyFont="1" applyBorder="1" applyAlignment="1">
      <alignment horizontal="right" vertical="center" wrapText="1"/>
    </xf>
    <xf numFmtId="0" fontId="66" fillId="0" borderId="2" xfId="0" applyFont="1" applyBorder="1" applyAlignment="1">
      <alignment horizontal="right" vertical="center"/>
    </xf>
    <xf numFmtId="0" fontId="66" fillId="0" borderId="12" xfId="0" applyFont="1" applyBorder="1" applyAlignment="1">
      <alignment horizontal="right" vertical="center"/>
    </xf>
    <xf numFmtId="0" fontId="66" fillId="0" borderId="4" xfId="0" applyFont="1" applyBorder="1" applyAlignment="1">
      <alignment horizontal="right" vertical="center"/>
    </xf>
    <xf numFmtId="0" fontId="66" fillId="0" borderId="20" xfId="0" applyFont="1" applyBorder="1" applyAlignment="1">
      <alignment horizontal="right" vertical="center"/>
    </xf>
    <xf numFmtId="0" fontId="28" fillId="0" borderId="3" xfId="0" applyFont="1" applyBorder="1" applyAlignment="1">
      <alignment horizontal="right" vertical="center"/>
    </xf>
    <xf numFmtId="0" fontId="28" fillId="0" borderId="5" xfId="0" applyFont="1" applyBorder="1" applyAlignment="1">
      <alignment horizontal="right" vertical="center"/>
    </xf>
    <xf numFmtId="0" fontId="28" fillId="5" borderId="2" xfId="0" applyFont="1" applyFill="1" applyBorder="1" applyAlignment="1">
      <alignment horizontal="right" vertical="center"/>
    </xf>
    <xf numFmtId="0" fontId="28" fillId="5" borderId="77" xfId="0" applyFont="1" applyFill="1" applyBorder="1" applyAlignment="1">
      <alignment horizontal="right" vertical="center"/>
    </xf>
    <xf numFmtId="0" fontId="28" fillId="5" borderId="4" xfId="0" applyFont="1" applyFill="1" applyBorder="1" applyAlignment="1">
      <alignment horizontal="right" vertical="center"/>
    </xf>
    <xf numFmtId="0" fontId="28" fillId="5" borderId="78" xfId="0" applyFont="1" applyFill="1" applyBorder="1" applyAlignment="1">
      <alignment horizontal="right" vertical="center"/>
    </xf>
    <xf numFmtId="0" fontId="22" fillId="0" borderId="60" xfId="0" applyFont="1" applyBorder="1" applyAlignment="1">
      <alignment horizontal="left" vertical="top" wrapText="1"/>
    </xf>
    <xf numFmtId="0" fontId="9" fillId="4" borderId="80" xfId="0" applyFont="1" applyFill="1" applyBorder="1" applyAlignment="1">
      <alignment horizontal="center" vertical="center"/>
    </xf>
    <xf numFmtId="0" fontId="9" fillId="4" borderId="81" xfId="0" applyFont="1" applyFill="1" applyBorder="1" applyAlignment="1">
      <alignment horizontal="center" vertical="center"/>
    </xf>
    <xf numFmtId="0" fontId="9" fillId="4" borderId="70" xfId="0" applyFont="1" applyFill="1" applyBorder="1" applyAlignment="1">
      <alignment horizontal="center" vertical="center"/>
    </xf>
    <xf numFmtId="0" fontId="9" fillId="4" borderId="41" xfId="0" applyFont="1" applyFill="1" applyBorder="1" applyAlignment="1">
      <alignment horizontal="center" vertical="center"/>
    </xf>
    <xf numFmtId="0" fontId="9" fillId="4" borderId="42" xfId="0" applyFont="1" applyFill="1" applyBorder="1" applyAlignment="1">
      <alignment horizontal="center" vertical="center"/>
    </xf>
    <xf numFmtId="0" fontId="0" fillId="2" borderId="43" xfId="0" applyFill="1" applyBorder="1" applyAlignment="1">
      <alignment horizontal="center" vertical="center"/>
    </xf>
    <xf numFmtId="0" fontId="0" fillId="2" borderId="45" xfId="0" applyFill="1" applyBorder="1" applyAlignment="1">
      <alignment horizontal="center" vertical="center"/>
    </xf>
    <xf numFmtId="0" fontId="0" fillId="2" borderId="44" xfId="0" applyFill="1" applyBorder="1" applyAlignment="1">
      <alignment horizontal="center" vertical="center"/>
    </xf>
    <xf numFmtId="0" fontId="9" fillId="4" borderId="76" xfId="0" applyFont="1" applyFill="1" applyBorder="1" applyAlignment="1">
      <alignment horizontal="center" vertical="center"/>
    </xf>
    <xf numFmtId="0" fontId="9" fillId="4" borderId="38" xfId="0" applyFont="1" applyFill="1" applyBorder="1" applyAlignment="1">
      <alignment horizontal="center" vertical="center"/>
    </xf>
    <xf numFmtId="0" fontId="9" fillId="4" borderId="64" xfId="0" applyFont="1" applyFill="1" applyBorder="1" applyAlignment="1">
      <alignment horizontal="center" vertical="center"/>
    </xf>
    <xf numFmtId="0" fontId="15" fillId="0" borderId="0" xfId="0" applyFont="1" applyBorder="1" applyAlignment="1">
      <alignment horizontal="left" vertical="center" wrapText="1"/>
    </xf>
    <xf numFmtId="0" fontId="43" fillId="0" borderId="12" xfId="0" applyFont="1" applyBorder="1" applyAlignment="1">
      <alignment horizontal="left" vertical="top" wrapText="1"/>
    </xf>
    <xf numFmtId="0" fontId="9" fillId="4" borderId="40" xfId="0" applyFont="1"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66" fillId="0" borderId="2" xfId="0" applyFont="1" applyBorder="1" applyAlignment="1">
      <alignment horizontal="center" vertical="center"/>
    </xf>
    <xf numFmtId="0" fontId="66" fillId="0" borderId="12" xfId="0" applyFont="1" applyBorder="1" applyAlignment="1">
      <alignment horizontal="center" vertical="center"/>
    </xf>
    <xf numFmtId="0" fontId="66" fillId="0" borderId="4" xfId="0" applyFont="1" applyBorder="1" applyAlignment="1">
      <alignment horizontal="center" vertical="center"/>
    </xf>
    <xf numFmtId="0" fontId="66" fillId="0" borderId="20" xfId="0" applyFont="1" applyBorder="1" applyAlignment="1">
      <alignment horizontal="center" vertical="center"/>
    </xf>
    <xf numFmtId="0" fontId="72" fillId="5" borderId="2" xfId="0" applyFont="1" applyFill="1" applyBorder="1" applyAlignment="1">
      <alignment horizontal="right" vertical="center"/>
    </xf>
    <xf numFmtId="0" fontId="47" fillId="0" borderId="15" xfId="0" applyFont="1" applyBorder="1" applyAlignment="1">
      <alignment horizontal="left" vertical="center" wrapText="1"/>
    </xf>
    <xf numFmtId="0" fontId="47" fillId="0" borderId="16" xfId="0" applyFont="1" applyBorder="1" applyAlignment="1">
      <alignment horizontal="left" vertical="center" wrapText="1"/>
    </xf>
    <xf numFmtId="0" fontId="47" fillId="0" borderId="17" xfId="0" applyFont="1" applyBorder="1" applyAlignment="1">
      <alignment horizontal="left" vertical="center" wrapText="1"/>
    </xf>
    <xf numFmtId="0" fontId="47" fillId="0" borderId="25" xfId="0" applyFont="1" applyBorder="1" applyAlignment="1">
      <alignment horizontal="left" vertical="center" wrapText="1"/>
    </xf>
    <xf numFmtId="0" fontId="47" fillId="0" borderId="26" xfId="0" applyFont="1" applyBorder="1" applyAlignment="1">
      <alignment horizontal="left" vertical="center" wrapText="1"/>
    </xf>
    <xf numFmtId="0" fontId="47" fillId="0" borderId="27" xfId="0" applyFont="1" applyBorder="1" applyAlignment="1">
      <alignment horizontal="left" vertical="center" wrapText="1"/>
    </xf>
    <xf numFmtId="0" fontId="9" fillId="4" borderId="39" xfId="0" applyFont="1" applyFill="1" applyBorder="1" applyAlignment="1">
      <alignment horizontal="center" vertical="center"/>
    </xf>
    <xf numFmtId="0" fontId="25" fillId="0" borderId="49" xfId="0" applyFont="1" applyBorder="1" applyAlignment="1">
      <alignment horizontal="center" vertical="center"/>
    </xf>
    <xf numFmtId="0" fontId="25" fillId="0" borderId="45" xfId="0" applyFont="1" applyBorder="1" applyAlignment="1">
      <alignment horizontal="center" vertical="center"/>
    </xf>
    <xf numFmtId="0" fontId="51" fillId="0" borderId="14" xfId="0" applyFont="1" applyBorder="1" applyAlignment="1">
      <alignment horizontal="center" vertical="center" shrinkToFit="1"/>
    </xf>
    <xf numFmtId="0" fontId="51" fillId="0" borderId="5" xfId="0" applyFont="1" applyBorder="1" applyAlignment="1">
      <alignment horizontal="center" vertical="center" shrinkToFit="1"/>
    </xf>
    <xf numFmtId="0" fontId="0" fillId="2" borderId="10" xfId="0" applyFill="1" applyBorder="1" applyAlignment="1">
      <alignment horizontal="center"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49" fillId="0" borderId="43" xfId="0" applyFont="1" applyBorder="1" applyAlignment="1">
      <alignment horizontal="left" vertical="top" wrapText="1"/>
    </xf>
    <xf numFmtId="0" fontId="49" fillId="0" borderId="3" xfId="0" applyFont="1" applyBorder="1" applyAlignment="1">
      <alignment horizontal="left" vertical="top" wrapText="1"/>
    </xf>
    <xf numFmtId="0" fontId="49" fillId="0" borderId="47" xfId="0" applyFont="1" applyBorder="1" applyAlignment="1">
      <alignment horizontal="left" vertical="top" wrapText="1"/>
    </xf>
    <xf numFmtId="0" fontId="49" fillId="0" borderId="33" xfId="0" applyFont="1" applyBorder="1" applyAlignment="1">
      <alignment horizontal="left" vertical="top" wrapText="1"/>
    </xf>
    <xf numFmtId="0" fontId="0" fillId="2" borderId="50" xfId="0" applyFill="1" applyBorder="1" applyAlignment="1">
      <alignment horizontal="center" vertical="center"/>
    </xf>
    <xf numFmtId="0" fontId="51" fillId="0" borderId="3" xfId="0" applyFont="1" applyBorder="1" applyAlignment="1">
      <alignment horizontal="center" vertical="center" shrinkToFit="1"/>
    </xf>
    <xf numFmtId="0" fontId="25" fillId="0" borderId="43" xfId="0" applyFont="1" applyBorder="1" applyAlignment="1">
      <alignment horizontal="center" vertical="center"/>
    </xf>
    <xf numFmtId="0" fontId="52" fillId="0" borderId="12" xfId="0" applyFont="1" applyBorder="1" applyAlignment="1">
      <alignment horizontal="center" vertical="center" shrinkToFit="1"/>
    </xf>
    <xf numFmtId="0" fontId="52" fillId="0" borderId="3" xfId="0" applyFont="1" applyBorder="1" applyAlignment="1">
      <alignment horizontal="center" vertical="center" shrinkToFit="1"/>
    </xf>
    <xf numFmtId="0" fontId="52" fillId="0" borderId="0" xfId="0" applyFont="1" applyBorder="1" applyAlignment="1">
      <alignment horizontal="center" vertical="center" shrinkToFit="1"/>
    </xf>
    <xf numFmtId="0" fontId="52" fillId="0" borderId="14" xfId="0" applyFont="1" applyBorder="1" applyAlignment="1">
      <alignment horizontal="center" vertical="center" shrinkToFit="1"/>
    </xf>
    <xf numFmtId="0" fontId="47" fillId="0" borderId="54" xfId="0" applyFont="1" applyBorder="1" applyAlignment="1">
      <alignment horizontal="left" vertical="center" wrapText="1"/>
    </xf>
    <xf numFmtId="0" fontId="47" fillId="0" borderId="55" xfId="0" applyFont="1" applyBorder="1" applyAlignment="1">
      <alignment horizontal="left" vertical="center" wrapText="1"/>
    </xf>
    <xf numFmtId="0" fontId="47" fillId="0" borderId="56" xfId="0" applyFont="1" applyBorder="1" applyAlignment="1">
      <alignment horizontal="left" vertical="center" wrapText="1"/>
    </xf>
    <xf numFmtId="0" fontId="43" fillId="0" borderId="6" xfId="0" applyFont="1" applyBorder="1" applyAlignment="1">
      <alignment horizontal="left" vertical="center"/>
    </xf>
    <xf numFmtId="0" fontId="43" fillId="0" borderId="11" xfId="0" applyFont="1" applyBorder="1" applyAlignment="1">
      <alignment horizontal="left" vertical="center"/>
    </xf>
    <xf numFmtId="0" fontId="47" fillId="0" borderId="28" xfId="0" applyFont="1" applyBorder="1" applyAlignment="1">
      <alignment horizontal="left" vertical="center" wrapText="1"/>
    </xf>
    <xf numFmtId="0" fontId="47" fillId="0" borderId="29" xfId="0" applyFont="1" applyBorder="1" applyAlignment="1">
      <alignment horizontal="left" vertical="center" wrapText="1"/>
    </xf>
    <xf numFmtId="0" fontId="47" fillId="0" borderId="30" xfId="0" applyFont="1" applyBorder="1" applyAlignment="1">
      <alignment horizontal="left" vertical="center" wrapText="1"/>
    </xf>
    <xf numFmtId="0" fontId="35" fillId="0" borderId="32" xfId="0" applyFont="1" applyBorder="1" applyAlignment="1">
      <alignment horizontal="left" vertical="top" wrapText="1"/>
    </xf>
    <xf numFmtId="0" fontId="1" fillId="0" borderId="0" xfId="0" applyFont="1" applyBorder="1" applyAlignment="1">
      <alignment horizontal="left" vertical="top" wrapText="1"/>
    </xf>
    <xf numFmtId="0" fontId="49" fillId="0" borderId="49" xfId="0" applyFont="1" applyBorder="1" applyAlignment="1">
      <alignment horizontal="left" vertical="top" wrapText="1"/>
    </xf>
    <xf numFmtId="0" fontId="49" fillId="0" borderId="14" xfId="0" applyFont="1" applyBorder="1" applyAlignment="1">
      <alignment horizontal="left" vertical="top" wrapText="1"/>
    </xf>
    <xf numFmtId="0" fontId="22" fillId="0" borderId="58" xfId="0" applyFont="1" applyBorder="1" applyAlignment="1">
      <alignment horizontal="left" vertical="center" shrinkToFit="1"/>
    </xf>
    <xf numFmtId="0" fontId="22" fillId="0" borderId="36" xfId="0" applyFont="1" applyBorder="1" applyAlignment="1">
      <alignment horizontal="left" vertical="center" shrinkToFit="1"/>
    </xf>
    <xf numFmtId="0" fontId="22" fillId="0" borderId="59" xfId="0" applyFont="1" applyBorder="1" applyAlignment="1">
      <alignment horizontal="left" vertical="center" shrinkToFit="1"/>
    </xf>
    <xf numFmtId="0" fontId="25" fillId="6" borderId="43" xfId="0" applyFont="1" applyFill="1" applyBorder="1" applyAlignment="1">
      <alignment horizontal="center" vertical="center" shrinkToFit="1"/>
    </xf>
    <xf numFmtId="0" fontId="25" fillId="6" borderId="45" xfId="0" applyFont="1" applyFill="1" applyBorder="1" applyAlignment="1">
      <alignment horizontal="center" vertical="center" shrinkToFit="1"/>
    </xf>
    <xf numFmtId="0" fontId="51" fillId="0" borderId="62" xfId="0" applyFont="1" applyBorder="1" applyAlignment="1">
      <alignment horizontal="center" vertical="center" shrinkToFit="1"/>
    </xf>
    <xf numFmtId="0" fontId="51" fillId="0" borderId="63" xfId="0" applyFont="1" applyBorder="1" applyAlignment="1">
      <alignment horizontal="center" vertical="center" shrinkToFit="1"/>
    </xf>
    <xf numFmtId="0" fontId="0" fillId="2" borderId="69" xfId="0" applyFill="1" applyBorder="1" applyAlignment="1">
      <alignment horizontal="center" vertical="center"/>
    </xf>
    <xf numFmtId="0" fontId="10" fillId="0" borderId="43" xfId="0" applyFont="1" applyBorder="1" applyAlignment="1">
      <alignment horizontal="left" vertical="top" wrapText="1"/>
    </xf>
    <xf numFmtId="0" fontId="10" fillId="0" borderId="62" xfId="0" applyFont="1" applyBorder="1" applyAlignment="1">
      <alignment horizontal="left" vertical="top" wrapText="1"/>
    </xf>
    <xf numFmtId="0" fontId="10" fillId="0" borderId="45" xfId="0" applyFont="1" applyBorder="1" applyAlignment="1">
      <alignment horizontal="left" vertical="top" wrapText="1"/>
    </xf>
    <xf numFmtId="0" fontId="10" fillId="0" borderId="63" xfId="0" applyFont="1" applyBorder="1" applyAlignment="1">
      <alignment horizontal="left" vertical="top" wrapText="1"/>
    </xf>
    <xf numFmtId="0" fontId="51" fillId="0" borderId="62" xfId="0" applyFont="1" applyFill="1" applyBorder="1" applyAlignment="1">
      <alignment horizontal="center" vertical="center" shrinkToFit="1"/>
    </xf>
    <xf numFmtId="0" fontId="51" fillId="0" borderId="63" xfId="0" applyFont="1" applyFill="1" applyBorder="1" applyAlignment="1">
      <alignment horizontal="center" vertical="center" shrinkToFit="1"/>
    </xf>
    <xf numFmtId="0" fontId="49" fillId="0" borderId="65" xfId="0" applyFont="1" applyBorder="1" applyAlignment="1">
      <alignment horizontal="left" vertical="top" wrapText="1"/>
    </xf>
    <xf numFmtId="0" fontId="49" fillId="0" borderId="67" xfId="0" applyFont="1" applyBorder="1" applyAlignment="1">
      <alignment horizontal="left" vertical="top" wrapText="1"/>
    </xf>
    <xf numFmtId="0" fontId="52" fillId="0" borderId="43" xfId="0" applyFont="1" applyBorder="1" applyAlignment="1">
      <alignment horizontal="center" vertical="center" shrinkToFit="1"/>
    </xf>
    <xf numFmtId="0" fontId="52" fillId="0" borderId="62" xfId="0" applyFont="1" applyBorder="1" applyAlignment="1">
      <alignment horizontal="center" vertical="center" shrinkToFit="1"/>
    </xf>
    <xf numFmtId="0" fontId="52" fillId="0" borderId="49" xfId="0" applyFont="1" applyBorder="1" applyAlignment="1">
      <alignment horizontal="center" vertical="center" shrinkToFit="1"/>
    </xf>
    <xf numFmtId="0" fontId="52" fillId="0" borderId="65" xfId="0" applyFont="1" applyBorder="1" applyAlignment="1">
      <alignment horizontal="center" vertical="center" shrinkToFit="1"/>
    </xf>
    <xf numFmtId="0" fontId="48" fillId="2" borderId="12" xfId="0" applyFont="1" applyFill="1" applyBorder="1" applyAlignment="1">
      <alignment horizontal="left" vertical="center"/>
    </xf>
    <xf numFmtId="0" fontId="1" fillId="0" borderId="85" xfId="0" applyFont="1" applyBorder="1" applyAlignment="1">
      <alignment horizontal="left" vertical="top" wrapText="1"/>
    </xf>
    <xf numFmtId="0" fontId="22" fillId="0" borderId="58" xfId="0" applyFont="1" applyBorder="1" applyAlignment="1">
      <alignment horizontal="left" vertical="top" shrinkToFit="1"/>
    </xf>
    <xf numFmtId="0" fontId="22" fillId="0" borderId="36" xfId="0" applyFont="1" applyBorder="1" applyAlignment="1">
      <alignment horizontal="left" vertical="top" shrinkToFit="1"/>
    </xf>
    <xf numFmtId="0" fontId="22" fillId="0" borderId="59" xfId="0" applyFont="1" applyBorder="1" applyAlignment="1">
      <alignment horizontal="left" vertical="top" shrinkToFit="1"/>
    </xf>
    <xf numFmtId="0" fontId="10" fillId="0" borderId="49" xfId="0" applyFont="1" applyBorder="1" applyAlignment="1">
      <alignment horizontal="left" vertical="top" wrapText="1"/>
    </xf>
    <xf numFmtId="0" fontId="10" fillId="0" borderId="65" xfId="0" applyFont="1" applyBorder="1" applyAlignment="1">
      <alignment horizontal="left" vertical="top" wrapText="1"/>
    </xf>
    <xf numFmtId="0" fontId="25" fillId="6" borderId="86" xfId="0" applyFont="1" applyFill="1" applyBorder="1" applyAlignment="1">
      <alignment horizontal="center" vertical="center" shrinkToFit="1"/>
    </xf>
    <xf numFmtId="0" fontId="25" fillId="6" borderId="4" xfId="0" applyFont="1" applyFill="1" applyBorder="1" applyAlignment="1">
      <alignment horizontal="center" vertical="center" shrinkToFit="1"/>
    </xf>
    <xf numFmtId="0" fontId="51" fillId="0" borderId="84" xfId="0" applyFont="1" applyBorder="1" applyAlignment="1">
      <alignment horizontal="center" vertical="center" shrinkToFit="1"/>
    </xf>
    <xf numFmtId="0" fontId="9" fillId="4" borderId="2" xfId="0" applyFont="1" applyFill="1" applyBorder="1" applyAlignment="1">
      <alignment horizontal="center" vertical="center"/>
    </xf>
    <xf numFmtId="0" fontId="9" fillId="4" borderId="12" xfId="0" applyFont="1" applyFill="1" applyBorder="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43" fillId="0" borderId="83" xfId="0" applyFont="1" applyBorder="1" applyAlignment="1">
      <alignment horizontal="center" vertical="center" wrapText="1"/>
    </xf>
    <xf numFmtId="0" fontId="44" fillId="0" borderId="10" xfId="0" applyFont="1" applyBorder="1" applyAlignment="1">
      <alignment horizontal="right" vertical="center" wrapText="1"/>
    </xf>
    <xf numFmtId="0" fontId="66" fillId="0" borderId="13" xfId="0" applyFont="1" applyBorder="1" applyAlignment="1">
      <alignment horizontal="right" vertical="center"/>
    </xf>
    <xf numFmtId="0" fontId="66" fillId="0" borderId="0" xfId="0" applyFont="1" applyBorder="1" applyAlignment="1">
      <alignment horizontal="right" vertical="center"/>
    </xf>
    <xf numFmtId="0" fontId="28" fillId="0" borderId="14" xfId="0" applyFont="1" applyBorder="1" applyAlignment="1">
      <alignment horizontal="right" vertical="center"/>
    </xf>
    <xf numFmtId="0" fontId="28" fillId="5" borderId="13" xfId="0" applyFont="1" applyFill="1" applyBorder="1" applyAlignment="1">
      <alignment horizontal="right" vertical="center"/>
    </xf>
    <xf numFmtId="0" fontId="28" fillId="5" borderId="82" xfId="0" applyFont="1" applyFill="1" applyBorder="1" applyAlignment="1">
      <alignment horizontal="right" vertical="center"/>
    </xf>
    <xf numFmtId="0" fontId="10" fillId="0" borderId="43" xfId="0" applyFont="1" applyFill="1" applyBorder="1" applyAlignment="1">
      <alignment horizontal="left" vertical="top" wrapText="1"/>
    </xf>
    <xf numFmtId="0" fontId="10" fillId="0" borderId="62" xfId="0" applyFont="1" applyFill="1" applyBorder="1" applyAlignment="1">
      <alignment horizontal="left" vertical="top" wrapText="1"/>
    </xf>
    <xf numFmtId="0" fontId="10" fillId="0" borderId="45" xfId="0" applyFont="1" applyFill="1" applyBorder="1" applyAlignment="1">
      <alignment horizontal="left" vertical="top" wrapText="1"/>
    </xf>
    <xf numFmtId="0" fontId="10" fillId="0" borderId="63" xfId="0" applyFont="1" applyFill="1" applyBorder="1" applyAlignment="1">
      <alignment horizontal="left" vertical="top" wrapText="1"/>
    </xf>
    <xf numFmtId="0" fontId="13" fillId="0" borderId="13" xfId="0" applyFont="1" applyBorder="1" applyAlignment="1">
      <alignment horizontal="left" vertical="center" wrapText="1"/>
    </xf>
    <xf numFmtId="0" fontId="0" fillId="0" borderId="1" xfId="0" applyBorder="1" applyAlignment="1">
      <alignment horizontal="center" vertical="center"/>
    </xf>
    <xf numFmtId="0" fontId="0" fillId="0" borderId="4" xfId="0" applyBorder="1" applyAlignment="1">
      <alignment horizontal="left" vertical="top" wrapText="1"/>
    </xf>
    <xf numFmtId="0" fontId="0" fillId="0" borderId="20" xfId="0" applyBorder="1" applyAlignment="1">
      <alignment horizontal="left" vertical="top"/>
    </xf>
    <xf numFmtId="0" fontId="0" fillId="0" borderId="11" xfId="0" applyBorder="1" applyAlignment="1">
      <alignment horizontal="left" vertical="top"/>
    </xf>
    <xf numFmtId="0" fontId="0" fillId="0" borderId="7" xfId="0" applyBorder="1" applyAlignment="1">
      <alignment horizontal="left" vertical="top"/>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2" fillId="0" borderId="6" xfId="0" applyFont="1" applyBorder="1" applyAlignment="1">
      <alignment horizontal="left" vertical="top" wrapText="1"/>
    </xf>
    <xf numFmtId="0" fontId="2" fillId="0" borderId="11" xfId="0" applyFont="1" applyBorder="1" applyAlignment="1">
      <alignment horizontal="left" vertical="top"/>
    </xf>
    <xf numFmtId="0" fontId="2" fillId="0" borderId="7" xfId="0" applyFont="1" applyBorder="1" applyAlignment="1">
      <alignment horizontal="left" vertical="top"/>
    </xf>
    <xf numFmtId="0" fontId="2" fillId="0" borderId="11" xfId="0" applyFont="1" applyFill="1" applyBorder="1" applyAlignment="1">
      <alignment horizontal="left" vertical="center"/>
    </xf>
    <xf numFmtId="0" fontId="2" fillId="0" borderId="7" xfId="0" applyFont="1" applyFill="1" applyBorder="1" applyAlignment="1">
      <alignment horizontal="left" vertical="center"/>
    </xf>
    <xf numFmtId="0" fontId="17" fillId="0" borderId="8" xfId="0" applyFont="1" applyBorder="1" applyAlignment="1">
      <alignment horizontal="left" vertical="top" wrapText="1"/>
    </xf>
    <xf numFmtId="0" fontId="17" fillId="0" borderId="10" xfId="0" applyFont="1" applyBorder="1" applyAlignment="1">
      <alignment horizontal="left" vertical="top" wrapText="1"/>
    </xf>
    <xf numFmtId="0" fontId="17" fillId="0" borderId="9" xfId="0" applyFont="1" applyBorder="1" applyAlignment="1">
      <alignment horizontal="left" vertical="top" wrapText="1"/>
    </xf>
    <xf numFmtId="0" fontId="1" fillId="0" borderId="6" xfId="0" applyFont="1" applyBorder="1" applyAlignment="1">
      <alignment horizontal="left" vertical="top" wrapText="1"/>
    </xf>
    <xf numFmtId="0" fontId="1"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left"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0" fillId="0" borderId="8" xfId="0" applyBorder="1" applyAlignment="1">
      <alignment horizontal="right" vertical="center"/>
    </xf>
    <xf numFmtId="0" fontId="0" fillId="0" borderId="10" xfId="0" applyBorder="1" applyAlignment="1">
      <alignment horizontal="right" vertical="center"/>
    </xf>
    <xf numFmtId="0" fontId="0" fillId="0" borderId="9" xfId="0" applyBorder="1" applyAlignment="1">
      <alignment horizontal="right" vertical="center"/>
    </xf>
    <xf numFmtId="0" fontId="14"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xf>
    <xf numFmtId="0" fontId="15" fillId="0" borderId="13" xfId="0" applyFont="1" applyBorder="1" applyAlignment="1">
      <alignment horizontal="left" vertical="center"/>
    </xf>
    <xf numFmtId="0" fontId="15" fillId="0" borderId="0"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Fill="1" applyBorder="1" applyAlignment="1">
      <alignment horizontal="left" vertical="center"/>
    </xf>
    <xf numFmtId="0" fontId="15" fillId="0" borderId="16"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13"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6" fillId="0" borderId="9" xfId="0" applyFont="1" applyBorder="1" applyAlignment="1">
      <alignment horizontal="center" vertical="center"/>
    </xf>
    <xf numFmtId="0" fontId="15" fillId="0" borderId="13"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4" xfId="0" applyFont="1" applyFill="1" applyBorder="1" applyAlignment="1">
      <alignment horizontal="lef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10" fillId="0" borderId="10" xfId="0" applyFont="1" applyBorder="1" applyAlignment="1">
      <alignment horizontal="left" vertical="center" wrapText="1"/>
    </xf>
    <xf numFmtId="0" fontId="10" fillId="0" borderId="10" xfId="0" applyFont="1" applyBorder="1" applyAlignment="1">
      <alignment horizontal="left" vertical="center"/>
    </xf>
    <xf numFmtId="0" fontId="10" fillId="0" borderId="9" xfId="0" applyFont="1" applyBorder="1" applyAlignment="1">
      <alignment horizontal="left" vertical="center"/>
    </xf>
    <xf numFmtId="0" fontId="13" fillId="0" borderId="2" xfId="0" applyFont="1" applyBorder="1" applyAlignment="1">
      <alignment horizontal="left" vertical="center"/>
    </xf>
    <xf numFmtId="0" fontId="13" fillId="0" borderId="12" xfId="0" applyFont="1" applyBorder="1" applyAlignment="1">
      <alignment horizontal="left" vertical="center"/>
    </xf>
    <xf numFmtId="0" fontId="13" fillId="0" borderId="3" xfId="0" applyFont="1" applyBorder="1" applyAlignment="1">
      <alignment horizontal="left" vertical="center"/>
    </xf>
    <xf numFmtId="0" fontId="0" fillId="2" borderId="11" xfId="0" applyFill="1" applyBorder="1" applyAlignment="1">
      <alignment horizontal="center" vertical="center"/>
    </xf>
    <xf numFmtId="0" fontId="0" fillId="2" borderId="7" xfId="0" applyFill="1" applyBorder="1" applyAlignment="1">
      <alignment horizontal="center" vertical="center"/>
    </xf>
    <xf numFmtId="0" fontId="10" fillId="0" borderId="9" xfId="0" applyFont="1" applyBorder="1" applyAlignment="1">
      <alignment horizontal="left" vertical="top" wrapText="1"/>
    </xf>
    <xf numFmtId="0" fontId="0" fillId="0" borderId="6" xfId="0" applyBorder="1" applyAlignment="1">
      <alignment horizontal="left" vertical="top" wrapText="1"/>
    </xf>
    <xf numFmtId="0" fontId="0" fillId="0" borderId="10" xfId="0" applyBorder="1" applyAlignment="1">
      <alignment vertical="center"/>
    </xf>
    <xf numFmtId="0" fontId="0" fillId="0" borderId="9" xfId="0" applyBorder="1" applyAlignment="1">
      <alignment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0" fillId="0" borderId="6" xfId="0" applyBorder="1" applyAlignment="1">
      <alignment horizontal="left" vertical="top"/>
    </xf>
    <xf numFmtId="0" fontId="17" fillId="0" borderId="10" xfId="0" applyFont="1" applyBorder="1" applyAlignment="1">
      <alignment horizontal="left" vertical="top"/>
    </xf>
    <xf numFmtId="0" fontId="17" fillId="0" borderId="9" xfId="0" applyFont="1" applyBorder="1" applyAlignment="1">
      <alignment horizontal="left" vertical="top"/>
    </xf>
    <xf numFmtId="0" fontId="0" fillId="0" borderId="4" xfId="0" applyBorder="1" applyAlignment="1">
      <alignment horizontal="left" vertical="top"/>
    </xf>
    <xf numFmtId="0" fontId="22" fillId="0" borderId="10" xfId="0" applyFont="1" applyBorder="1" applyAlignment="1">
      <alignment horizontal="left" vertical="center" wrapText="1"/>
    </xf>
    <xf numFmtId="0" fontId="22" fillId="0" borderId="10" xfId="0" applyFont="1" applyBorder="1" applyAlignment="1">
      <alignment horizontal="left" vertical="center"/>
    </xf>
    <xf numFmtId="0" fontId="22" fillId="0" borderId="9" xfId="0" applyFont="1" applyBorder="1" applyAlignment="1">
      <alignment horizontal="left" vertical="center"/>
    </xf>
    <xf numFmtId="0" fontId="17" fillId="0" borderId="8" xfId="0" applyFont="1" applyBorder="1" applyAlignment="1">
      <alignment horizontal="left" vertical="top"/>
    </xf>
  </cellXfs>
  <cellStyles count="1">
    <cellStyle name="標準" xfId="0" builtinId="0"/>
  </cellStyles>
  <dxfs count="0"/>
  <tableStyles count="0" defaultTableStyle="TableStyleMedium2" defaultPivotStyle="PivotStyleLight16"/>
  <colors>
    <mruColors>
      <color rgb="FFFFA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644115</xdr:colOff>
      <xdr:row>32</xdr:row>
      <xdr:rowOff>219075</xdr:rowOff>
    </xdr:from>
    <xdr:to>
      <xdr:col>12</xdr:col>
      <xdr:colOff>447676</xdr:colOff>
      <xdr:row>43</xdr:row>
      <xdr:rowOff>146823</xdr:rowOff>
    </xdr:to>
    <xdr:pic>
      <xdr:nvPicPr>
        <xdr:cNvPr id="2" name="図 1"/>
        <xdr:cNvPicPr>
          <a:picLocks noChangeAspect="1"/>
        </xdr:cNvPicPr>
      </xdr:nvPicPr>
      <xdr:blipFill>
        <a:blip xmlns:r="http://schemas.openxmlformats.org/officeDocument/2006/relationships" r:embed="rId1"/>
        <a:stretch>
          <a:fillRect/>
        </a:stretch>
      </xdr:blipFill>
      <xdr:spPr>
        <a:xfrm>
          <a:off x="1644240" y="8143875"/>
          <a:ext cx="6671086" cy="3918723"/>
        </a:xfrm>
        <a:prstGeom prst="rect">
          <a:avLst/>
        </a:prstGeom>
      </xdr:spPr>
    </xdr:pic>
    <xdr:clientData/>
  </xdr:twoCellAnchor>
  <xdr:twoCellAnchor>
    <xdr:from>
      <xdr:col>2</xdr:col>
      <xdr:colOff>147918</xdr:colOff>
      <xdr:row>43</xdr:row>
      <xdr:rowOff>9527</xdr:rowOff>
    </xdr:from>
    <xdr:to>
      <xdr:col>6</xdr:col>
      <xdr:colOff>34178</xdr:colOff>
      <xdr:row>46</xdr:row>
      <xdr:rowOff>168650</xdr:rowOff>
    </xdr:to>
    <xdr:grpSp>
      <xdr:nvGrpSpPr>
        <xdr:cNvPr id="13" name="グループ化 12">
          <a:extLst>
            <a:ext uri="{FF2B5EF4-FFF2-40B4-BE49-F238E27FC236}">
              <a16:creationId xmlns:a16="http://schemas.microsoft.com/office/drawing/2014/main" id="{00000000-0008-0000-0800-00000D000000}"/>
            </a:ext>
          </a:extLst>
        </xdr:cNvPr>
        <xdr:cNvGrpSpPr/>
      </xdr:nvGrpSpPr>
      <xdr:grpSpPr>
        <a:xfrm>
          <a:off x="1148043" y="11925302"/>
          <a:ext cx="2619935" cy="911598"/>
          <a:chOff x="537883" y="7067967"/>
          <a:chExt cx="2610970" cy="1226066"/>
        </a:xfrm>
      </xdr:grpSpPr>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537883" y="7429499"/>
            <a:ext cx="2610970" cy="8645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出題範囲を示すときに</a:t>
            </a:r>
            <a:r>
              <a:rPr kumimoji="1" lang="ja-JP" altLang="en-US" sz="1200">
                <a:solidFill>
                  <a:schemeClr val="dk1"/>
                </a:solidFill>
                <a:effectLst/>
                <a:latin typeface="+mn-lt"/>
                <a:ea typeface="+mn-ea"/>
                <a:cs typeface="+mn-cs"/>
              </a:rPr>
              <a:t>配付</a:t>
            </a:r>
            <a:r>
              <a:rPr kumimoji="1" lang="ja-JP" altLang="ja-JP" sz="1200">
                <a:solidFill>
                  <a:schemeClr val="dk1"/>
                </a:solidFill>
                <a:effectLst/>
                <a:latin typeface="+mn-lt"/>
                <a:ea typeface="+mn-ea"/>
                <a:cs typeface="+mn-cs"/>
              </a:rPr>
              <a:t>し，</a:t>
            </a:r>
            <a:r>
              <a:rPr kumimoji="1" lang="ja-JP" altLang="en-US" sz="1200">
                <a:solidFill>
                  <a:schemeClr val="dk1"/>
                </a:solidFill>
                <a:effectLst/>
                <a:latin typeface="+mn-lt"/>
                <a:ea typeface="+mn-ea"/>
                <a:cs typeface="+mn-cs"/>
              </a:rPr>
              <a:t>生徒に</a:t>
            </a:r>
            <a:r>
              <a:rPr kumimoji="1" lang="ja-JP" altLang="ja-JP" sz="1200">
                <a:solidFill>
                  <a:schemeClr val="dk1"/>
                </a:solidFill>
                <a:effectLst/>
                <a:latin typeface="+mn-lt"/>
                <a:ea typeface="+mn-ea"/>
                <a:cs typeface="+mn-cs"/>
              </a:rPr>
              <a:t>自分の目標を書かせます。</a:t>
            </a:r>
            <a:endParaRPr lang="ja-JP" altLang="ja-JP" sz="1200">
              <a:effectLst/>
            </a:endParaRPr>
          </a:p>
          <a:p>
            <a:endParaRPr kumimoji="1" lang="ja-JP" altLang="en-US" sz="1200"/>
          </a:p>
        </xdr:txBody>
      </xdr:sp>
      <xdr:sp macro="" textlink="">
        <xdr:nvSpPr>
          <xdr:cNvPr id="10" name="上矢印 9">
            <a:extLst>
              <a:ext uri="{FF2B5EF4-FFF2-40B4-BE49-F238E27FC236}">
                <a16:creationId xmlns:a16="http://schemas.microsoft.com/office/drawing/2014/main" id="{00000000-0008-0000-0800-00000A000000}"/>
              </a:ext>
            </a:extLst>
          </xdr:cNvPr>
          <xdr:cNvSpPr/>
        </xdr:nvSpPr>
        <xdr:spPr>
          <a:xfrm>
            <a:off x="1624854" y="7067967"/>
            <a:ext cx="227448" cy="361533"/>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368553</xdr:colOff>
      <xdr:row>42</xdr:row>
      <xdr:rowOff>38098</xdr:rowOff>
    </xdr:from>
    <xdr:to>
      <xdr:col>12</xdr:col>
      <xdr:colOff>402170</xdr:colOff>
      <xdr:row>47</xdr:row>
      <xdr:rowOff>476251</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4102353" y="11753848"/>
          <a:ext cx="4167467" cy="1800228"/>
          <a:chOff x="3718196" y="6835484"/>
          <a:chExt cx="4157382" cy="2268219"/>
        </a:xfrm>
      </xdr:grpSpPr>
      <xdr:sp macro="" textlink="">
        <xdr:nvSpPr>
          <xdr:cNvPr id="11" name="上矢印 10">
            <a:extLst>
              <a:ext uri="{FF2B5EF4-FFF2-40B4-BE49-F238E27FC236}">
                <a16:creationId xmlns:a16="http://schemas.microsoft.com/office/drawing/2014/main" id="{00000000-0008-0000-0800-00000B000000}"/>
              </a:ext>
            </a:extLst>
          </xdr:cNvPr>
          <xdr:cNvSpPr/>
        </xdr:nvSpPr>
        <xdr:spPr>
          <a:xfrm>
            <a:off x="7501496" y="6835484"/>
            <a:ext cx="238616" cy="600740"/>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3718196" y="7291532"/>
            <a:ext cx="4157382" cy="181217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chemeClr val="dk1"/>
                </a:solidFill>
                <a:effectLst/>
                <a:latin typeface="+mn-lt"/>
                <a:ea typeface="+mn-ea"/>
                <a:cs typeface="+mn-cs"/>
              </a:rPr>
              <a:t>「先生記入欄」</a:t>
            </a:r>
            <a:r>
              <a:rPr kumimoji="1" lang="ja-JP" altLang="ja-JP" sz="1200">
                <a:solidFill>
                  <a:schemeClr val="dk1"/>
                </a:solidFill>
                <a:effectLst/>
                <a:latin typeface="+mn-lt"/>
                <a:ea typeface="+mn-ea"/>
                <a:cs typeface="+mn-cs"/>
              </a:rPr>
              <a:t>の評価を</a:t>
            </a:r>
            <a:r>
              <a:rPr kumimoji="1" lang="ja-JP" altLang="en-US" sz="1200">
                <a:solidFill>
                  <a:schemeClr val="dk1"/>
                </a:solidFill>
                <a:effectLst/>
                <a:latin typeface="+mn-lt"/>
                <a:ea typeface="+mn-ea"/>
                <a:cs typeface="+mn-cs"/>
              </a:rPr>
              <a:t>［自動集計ソフト</a:t>
            </a:r>
            <a:r>
              <a:rPr kumimoji="1" lang="en-US" altLang="ja-JP" sz="1200">
                <a:solidFill>
                  <a:schemeClr val="dk1"/>
                </a:solidFill>
                <a:effectLst/>
                <a:latin typeface="+mn-ea"/>
                <a:ea typeface="+mn-ea"/>
                <a:cs typeface="+mn-cs"/>
              </a:rPr>
              <a:t>Sasatto</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に入力</a:t>
            </a:r>
            <a:r>
              <a:rPr kumimoji="1" lang="ja-JP" altLang="en-US" sz="1200">
                <a:solidFill>
                  <a:schemeClr val="dk1"/>
                </a:solidFill>
                <a:effectLst/>
                <a:latin typeface="+mn-lt"/>
                <a:ea typeface="+mn-ea"/>
                <a:cs typeface="+mn-cs"/>
              </a:rPr>
              <a:t>する</a:t>
            </a:r>
            <a:r>
              <a:rPr kumimoji="1" lang="ja-JP" altLang="ja-JP" sz="1200">
                <a:solidFill>
                  <a:schemeClr val="dk1"/>
                </a:solidFill>
                <a:effectLst/>
                <a:latin typeface="+mn-lt"/>
                <a:ea typeface="+mn-ea"/>
                <a:cs typeface="+mn-cs"/>
              </a:rPr>
              <a:t>と，</a:t>
            </a:r>
            <a:r>
              <a:rPr kumimoji="1" lang="ja-JP" altLang="en-US" sz="1200" b="1">
                <a:solidFill>
                  <a:srgbClr val="FF0000"/>
                </a:solidFill>
                <a:effectLst/>
                <a:latin typeface="+mn-lt"/>
                <a:ea typeface="+mn-ea"/>
                <a:cs typeface="+mn-cs"/>
              </a:rPr>
              <a:t>学習の達成の</a:t>
            </a:r>
            <a:r>
              <a:rPr kumimoji="1" lang="ja-JP" altLang="ja-JP" sz="1200" b="1">
                <a:solidFill>
                  <a:srgbClr val="FF0000"/>
                </a:solidFill>
                <a:effectLst/>
                <a:latin typeface="+mn-lt"/>
                <a:ea typeface="+mn-ea"/>
                <a:cs typeface="+mn-cs"/>
              </a:rPr>
              <a:t>「主体的に学習に取り組む態度」</a:t>
            </a:r>
            <a:r>
              <a:rPr kumimoji="1" lang="ja-JP" altLang="en-US" sz="1200" b="1">
                <a:solidFill>
                  <a:srgbClr val="FF0000"/>
                </a:solidFill>
                <a:effectLst/>
                <a:latin typeface="+mn-lt"/>
                <a:ea typeface="+mn-ea"/>
                <a:cs typeface="+mn-cs"/>
              </a:rPr>
              <a:t>を</a:t>
            </a:r>
            <a:r>
              <a:rPr kumimoji="1" lang="ja-JP" altLang="ja-JP" sz="1200" b="1">
                <a:solidFill>
                  <a:srgbClr val="FF0000"/>
                </a:solidFill>
                <a:effectLst/>
                <a:latin typeface="+mn-lt"/>
                <a:ea typeface="+mn-ea"/>
                <a:cs typeface="+mn-cs"/>
              </a:rPr>
              <a:t>評価</a:t>
            </a:r>
            <a:r>
              <a:rPr kumimoji="1" lang="ja-JP" altLang="en-US" sz="1200" b="1">
                <a:solidFill>
                  <a:srgbClr val="FF0000"/>
                </a:solidFill>
                <a:effectLst/>
                <a:latin typeface="+mn-lt"/>
                <a:ea typeface="+mn-ea"/>
                <a:cs typeface="+mn-cs"/>
              </a:rPr>
              <a:t>することができます。</a:t>
            </a:r>
            <a:endParaRPr kumimoji="1" lang="en-US" altLang="ja-JP" sz="1200" b="1">
              <a:solidFill>
                <a:srgbClr val="FF0000"/>
              </a:solidFill>
              <a:effectLst/>
              <a:latin typeface="+mn-lt"/>
              <a:ea typeface="+mn-ea"/>
              <a:cs typeface="+mn-cs"/>
            </a:endParaRPr>
          </a:p>
          <a:p>
            <a:pPr algn="l"/>
            <a:r>
              <a:rPr kumimoji="1" lang="en-US" altLang="ja-JP" sz="1200" b="0">
                <a:solidFill>
                  <a:srgbClr val="FF0000"/>
                </a:solidFill>
                <a:effectLst/>
                <a:latin typeface="+mn-lt"/>
                <a:ea typeface="+mn-ea"/>
                <a:cs typeface="+mn-cs"/>
              </a:rPr>
              <a:t>※ROM</a:t>
            </a:r>
            <a:r>
              <a:rPr kumimoji="1" lang="ja-JP" altLang="en-US" sz="1200" b="0">
                <a:solidFill>
                  <a:srgbClr val="FF0000"/>
                </a:solidFill>
                <a:effectLst/>
                <a:latin typeface="+mn-lt"/>
                <a:ea typeface="+mn-ea"/>
                <a:cs typeface="+mn-cs"/>
              </a:rPr>
              <a:t>収録の補充問題を使用し</a:t>
            </a:r>
            <a:r>
              <a:rPr kumimoji="1" lang="en-US" altLang="ja-JP" sz="1200" b="0">
                <a:solidFill>
                  <a:srgbClr val="FF0000"/>
                </a:solidFill>
                <a:effectLst/>
                <a:latin typeface="+mn-lt"/>
                <a:ea typeface="+mn-ea"/>
                <a:cs typeface="+mn-cs"/>
              </a:rPr>
              <a:t>,</a:t>
            </a:r>
            <a:r>
              <a:rPr kumimoji="1" lang="ja-JP" altLang="en-US" sz="1200" b="0">
                <a:solidFill>
                  <a:srgbClr val="FF0000"/>
                </a:solidFill>
                <a:effectLst/>
                <a:latin typeface="+mn-lt"/>
                <a:ea typeface="+mn-ea"/>
                <a:cs typeface="+mn-cs"/>
              </a:rPr>
              <a:t>「主体的に学習に取り組む態度」の評価を補強することもできます。</a:t>
            </a:r>
            <a:endParaRPr kumimoji="1" lang="ja-JP" altLang="en-US" sz="1200" b="0">
              <a:solidFill>
                <a:srgbClr val="FF0000"/>
              </a:solidFill>
            </a:endParaRPr>
          </a:p>
        </xdr:txBody>
      </xdr:sp>
    </xdr:grpSp>
    <xdr:clientData/>
  </xdr:twoCellAnchor>
  <xdr:twoCellAnchor editAs="oneCell">
    <xdr:from>
      <xdr:col>2</xdr:col>
      <xdr:colOff>676275</xdr:colOff>
      <xdr:row>15</xdr:row>
      <xdr:rowOff>38100</xdr:rowOff>
    </xdr:from>
    <xdr:to>
      <xdr:col>12</xdr:col>
      <xdr:colOff>455485</xdr:colOff>
      <xdr:row>30</xdr:row>
      <xdr:rowOff>9525</xdr:rowOff>
    </xdr:to>
    <xdr:pic>
      <xdr:nvPicPr>
        <xdr:cNvPr id="6" name="図 5"/>
        <xdr:cNvPicPr>
          <a:picLocks noChangeAspect="1"/>
        </xdr:cNvPicPr>
      </xdr:nvPicPr>
      <xdr:blipFill>
        <a:blip xmlns:r="http://schemas.openxmlformats.org/officeDocument/2006/relationships" r:embed="rId2"/>
        <a:stretch>
          <a:fillRect/>
        </a:stretch>
      </xdr:blipFill>
      <xdr:spPr>
        <a:xfrm>
          <a:off x="1676400" y="3667125"/>
          <a:ext cx="6646735" cy="3895725"/>
        </a:xfrm>
        <a:prstGeom prst="rect">
          <a:avLst/>
        </a:prstGeom>
      </xdr:spPr>
    </xdr:pic>
    <xdr:clientData/>
  </xdr:twoCellAnchor>
  <xdr:twoCellAnchor>
    <xdr:from>
      <xdr:col>0</xdr:col>
      <xdr:colOff>43143</xdr:colOff>
      <xdr:row>16</xdr:row>
      <xdr:rowOff>118668</xdr:rowOff>
    </xdr:from>
    <xdr:to>
      <xdr:col>3</xdr:col>
      <xdr:colOff>0</xdr:colOff>
      <xdr:row>23</xdr:row>
      <xdr:rowOff>95249</xdr:rowOff>
    </xdr:to>
    <xdr:grpSp>
      <xdr:nvGrpSpPr>
        <xdr:cNvPr id="20" name="グループ化 19">
          <a:extLst>
            <a:ext uri="{FF2B5EF4-FFF2-40B4-BE49-F238E27FC236}">
              <a16:creationId xmlns:a16="http://schemas.microsoft.com/office/drawing/2014/main" id="{08526059-5FE6-4D35-84EC-27502D57E59E}"/>
            </a:ext>
          </a:extLst>
        </xdr:cNvPr>
        <xdr:cNvGrpSpPr/>
      </xdr:nvGrpSpPr>
      <xdr:grpSpPr>
        <a:xfrm>
          <a:off x="43143" y="3985818"/>
          <a:ext cx="1642782" cy="1929206"/>
          <a:chOff x="505137" y="7429498"/>
          <a:chExt cx="2823816" cy="1018568"/>
        </a:xfrm>
      </xdr:grpSpPr>
      <xdr:sp macro="" textlink="">
        <xdr:nvSpPr>
          <xdr:cNvPr id="21" name="テキスト ボックス 20">
            <a:extLst>
              <a:ext uri="{FF2B5EF4-FFF2-40B4-BE49-F238E27FC236}">
                <a16:creationId xmlns:a16="http://schemas.microsoft.com/office/drawing/2014/main" id="{6200C21E-7916-40B8-AD02-DD0088A7DBFD}"/>
              </a:ext>
            </a:extLst>
          </xdr:cNvPr>
          <xdr:cNvSpPr txBox="1"/>
        </xdr:nvSpPr>
        <xdr:spPr>
          <a:xfrm>
            <a:off x="505137" y="7429498"/>
            <a:ext cx="2512734" cy="101856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t>黄色の部分にプリント番号を入力すると，単元名，学習の目標等が自動で表示されます。</a:t>
            </a:r>
          </a:p>
        </xdr:txBody>
      </xdr:sp>
      <xdr:sp macro="" textlink="">
        <xdr:nvSpPr>
          <xdr:cNvPr id="22" name="上矢印 9">
            <a:extLst>
              <a:ext uri="{FF2B5EF4-FFF2-40B4-BE49-F238E27FC236}">
                <a16:creationId xmlns:a16="http://schemas.microsoft.com/office/drawing/2014/main" id="{ACE67ECE-33BF-477D-BCA8-F94C67EB2D72}"/>
              </a:ext>
            </a:extLst>
          </xdr:cNvPr>
          <xdr:cNvSpPr/>
        </xdr:nvSpPr>
        <xdr:spPr>
          <a:xfrm rot="5400000">
            <a:off x="3134822" y="7398197"/>
            <a:ext cx="96985" cy="291277"/>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70" zoomScaleNormal="100" zoomScaleSheetLayoutView="70" workbookViewId="0">
      <selection activeCell="C20" sqref="C20:C26"/>
    </sheetView>
  </sheetViews>
  <sheetFormatPr defaultRowHeight="18.75" x14ac:dyDescent="0.4"/>
  <cols>
    <col min="1" max="1" width="4.875" customWidth="1"/>
    <col min="2" max="2" width="30.125" customWidth="1"/>
    <col min="3" max="3" width="11.25" customWidth="1"/>
    <col min="4" max="4" width="9.875" customWidth="1"/>
    <col min="5" max="10" width="10.625" customWidth="1"/>
    <col min="11" max="11" width="11.5" customWidth="1"/>
    <col min="12" max="12" width="31.25" style="38" customWidth="1"/>
  </cols>
  <sheetData>
    <row r="1" spans="1:12" ht="26.25" customHeight="1" x14ac:dyDescent="0.4">
      <c r="A1" s="7" t="s">
        <v>148</v>
      </c>
      <c r="B1" s="6"/>
      <c r="C1" s="6"/>
      <c r="K1" s="13" t="s">
        <v>10</v>
      </c>
    </row>
    <row r="2" spans="1:12" ht="16.5" customHeight="1" x14ac:dyDescent="0.4">
      <c r="A2" s="238" t="s">
        <v>8</v>
      </c>
      <c r="B2" s="238"/>
      <c r="C2" s="239" t="s">
        <v>9</v>
      </c>
      <c r="D2" s="240"/>
      <c r="E2" s="240"/>
      <c r="F2" s="240"/>
      <c r="G2" s="240"/>
      <c r="H2" s="240"/>
      <c r="I2" s="240"/>
      <c r="J2" s="240"/>
      <c r="K2" s="241"/>
    </row>
    <row r="3" spans="1:12" ht="15.75" customHeight="1" x14ac:dyDescent="0.4">
      <c r="A3" s="242" t="s">
        <v>5</v>
      </c>
      <c r="B3" s="243"/>
      <c r="C3" s="47"/>
      <c r="D3" s="246" t="s">
        <v>0</v>
      </c>
      <c r="E3" s="231" t="s">
        <v>7</v>
      </c>
      <c r="F3" s="231"/>
      <c r="G3" s="231"/>
      <c r="H3" s="231"/>
      <c r="I3" s="231"/>
      <c r="J3" s="231"/>
      <c r="K3" s="231"/>
    </row>
    <row r="4" spans="1:12" ht="17.25" customHeight="1" x14ac:dyDescent="0.4">
      <c r="A4" s="244"/>
      <c r="B4" s="245"/>
      <c r="C4" s="48"/>
      <c r="D4" s="247"/>
      <c r="E4" s="231" t="s">
        <v>1</v>
      </c>
      <c r="F4" s="231"/>
      <c r="G4" s="231"/>
      <c r="H4" s="231" t="s">
        <v>2</v>
      </c>
      <c r="I4" s="231"/>
      <c r="J4" s="231"/>
      <c r="K4" s="49" t="s">
        <v>3</v>
      </c>
      <c r="L4" s="39"/>
    </row>
    <row r="5" spans="1:12" ht="23.1" customHeight="1" x14ac:dyDescent="0.4">
      <c r="A5" s="63" t="s">
        <v>25</v>
      </c>
      <c r="B5" s="64" t="s">
        <v>98</v>
      </c>
      <c r="C5" s="65" t="s">
        <v>12</v>
      </c>
      <c r="D5" s="66" t="s">
        <v>6</v>
      </c>
      <c r="E5" s="257">
        <v>5</v>
      </c>
      <c r="F5" s="258"/>
      <c r="G5" s="67" t="s">
        <v>131</v>
      </c>
      <c r="H5" s="257">
        <v>3</v>
      </c>
      <c r="I5" s="258"/>
      <c r="J5" s="67" t="s">
        <v>131</v>
      </c>
      <c r="K5" s="68">
        <f>E5+H5</f>
        <v>8</v>
      </c>
    </row>
    <row r="6" spans="1:12" ht="23.1" customHeight="1" x14ac:dyDescent="0.4">
      <c r="A6" s="69"/>
      <c r="B6" s="259" t="s">
        <v>149</v>
      </c>
      <c r="C6" s="261" t="s">
        <v>144</v>
      </c>
      <c r="D6" s="264" t="s">
        <v>146</v>
      </c>
      <c r="E6" s="257">
        <v>50</v>
      </c>
      <c r="F6" s="258"/>
      <c r="G6" s="67" t="s">
        <v>4</v>
      </c>
      <c r="H6" s="257">
        <v>25</v>
      </c>
      <c r="I6" s="258"/>
      <c r="J6" s="67" t="s">
        <v>4</v>
      </c>
      <c r="K6" s="68">
        <f>E6+H6</f>
        <v>75</v>
      </c>
      <c r="L6" s="39"/>
    </row>
    <row r="7" spans="1:12" x14ac:dyDescent="0.4">
      <c r="A7" s="69"/>
      <c r="B7" s="259"/>
      <c r="C7" s="262"/>
      <c r="D7" s="265"/>
      <c r="E7" s="272" t="s">
        <v>138</v>
      </c>
      <c r="F7" s="273"/>
      <c r="G7" s="273"/>
      <c r="H7" s="273"/>
      <c r="I7" s="273"/>
      <c r="J7" s="273"/>
      <c r="K7" s="70" t="s">
        <v>139</v>
      </c>
      <c r="L7" s="39"/>
    </row>
    <row r="8" spans="1:12" ht="40.5" customHeight="1" x14ac:dyDescent="0.4">
      <c r="A8" s="69"/>
      <c r="B8" s="259"/>
      <c r="C8" s="262"/>
      <c r="D8" s="265"/>
      <c r="E8" s="269" t="s">
        <v>137</v>
      </c>
      <c r="F8" s="270"/>
      <c r="G8" s="270"/>
      <c r="H8" s="270"/>
      <c r="I8" s="270"/>
      <c r="J8" s="271"/>
      <c r="K8" s="68">
        <v>1</v>
      </c>
      <c r="L8" s="39"/>
    </row>
    <row r="9" spans="1:12" x14ac:dyDescent="0.4">
      <c r="A9" s="69"/>
      <c r="B9" s="259"/>
      <c r="C9" s="262"/>
      <c r="D9" s="265"/>
      <c r="E9" s="267" t="s">
        <v>140</v>
      </c>
      <c r="F9" s="268"/>
      <c r="G9" s="268"/>
      <c r="H9" s="268"/>
      <c r="I9" s="268"/>
      <c r="J9" s="268"/>
      <c r="K9" s="248"/>
      <c r="L9" s="252"/>
    </row>
    <row r="10" spans="1:12" ht="15" customHeight="1" x14ac:dyDescent="0.4">
      <c r="A10" s="69"/>
      <c r="B10" s="259"/>
      <c r="C10" s="262"/>
      <c r="D10" s="265"/>
      <c r="E10" s="253" t="s">
        <v>1</v>
      </c>
      <c r="F10" s="253"/>
      <c r="G10" s="253"/>
      <c r="H10" s="253" t="s">
        <v>2</v>
      </c>
      <c r="I10" s="253"/>
      <c r="J10" s="254"/>
      <c r="K10" s="248"/>
      <c r="L10" s="252"/>
    </row>
    <row r="11" spans="1:12" ht="18.75" customHeight="1" x14ac:dyDescent="0.4">
      <c r="A11" s="69"/>
      <c r="B11" s="259"/>
      <c r="C11" s="262"/>
      <c r="D11" s="265"/>
      <c r="E11" s="70" t="s">
        <v>37</v>
      </c>
      <c r="F11" s="70" t="s">
        <v>38</v>
      </c>
      <c r="G11" s="70" t="s">
        <v>39</v>
      </c>
      <c r="H11" s="70" t="s">
        <v>38</v>
      </c>
      <c r="I11" s="70" t="s">
        <v>40</v>
      </c>
      <c r="J11" s="71" t="s">
        <v>41</v>
      </c>
      <c r="K11" s="248"/>
      <c r="L11" s="252"/>
    </row>
    <row r="12" spans="1:12" ht="82.5" customHeight="1" x14ac:dyDescent="0.4">
      <c r="A12" s="69"/>
      <c r="B12" s="259"/>
      <c r="C12" s="263"/>
      <c r="D12" s="266"/>
      <c r="E12" s="72" t="s">
        <v>100</v>
      </c>
      <c r="F12" s="73" t="s">
        <v>101</v>
      </c>
      <c r="G12" s="73" t="s">
        <v>102</v>
      </c>
      <c r="H12" s="73" t="s">
        <v>119</v>
      </c>
      <c r="I12" s="73" t="s">
        <v>104</v>
      </c>
      <c r="J12" s="74" t="s">
        <v>105</v>
      </c>
      <c r="K12" s="248"/>
      <c r="L12" s="252"/>
    </row>
    <row r="13" spans="1:12" ht="17.25" customHeight="1" x14ac:dyDescent="0.4">
      <c r="A13" s="69"/>
      <c r="B13" s="259"/>
      <c r="C13" s="274" t="s">
        <v>150</v>
      </c>
      <c r="D13" s="275"/>
      <c r="E13" s="275"/>
      <c r="F13" s="275"/>
      <c r="G13" s="275"/>
      <c r="H13" s="275"/>
      <c r="I13" s="275"/>
      <c r="J13" s="276"/>
      <c r="K13" s="75" t="s">
        <v>143</v>
      </c>
      <c r="L13" s="58"/>
    </row>
    <row r="14" spans="1:12" ht="83.25" customHeight="1" x14ac:dyDescent="0.4">
      <c r="A14" s="76"/>
      <c r="B14" s="260"/>
      <c r="C14" s="277"/>
      <c r="D14" s="278"/>
      <c r="E14" s="278"/>
      <c r="F14" s="278"/>
      <c r="G14" s="278"/>
      <c r="H14" s="278"/>
      <c r="I14" s="278"/>
      <c r="J14" s="279"/>
      <c r="K14" s="77" t="s">
        <v>118</v>
      </c>
      <c r="L14" s="39" t="s">
        <v>141</v>
      </c>
    </row>
    <row r="15" spans="1:12" ht="8.25" customHeight="1" x14ac:dyDescent="0.2">
      <c r="A15" s="41"/>
      <c r="B15" s="46"/>
      <c r="C15" s="255"/>
      <c r="D15" s="255"/>
      <c r="E15" s="255"/>
      <c r="F15" s="255"/>
      <c r="G15" s="255"/>
      <c r="H15" s="255"/>
      <c r="I15" s="255"/>
      <c r="J15" s="255"/>
      <c r="K15" s="52"/>
      <c r="L15" s="40"/>
    </row>
    <row r="16" spans="1:12" ht="16.5" customHeight="1" x14ac:dyDescent="0.4">
      <c r="A16" s="238" t="s">
        <v>8</v>
      </c>
      <c r="B16" s="238"/>
      <c r="C16" s="239" t="s">
        <v>9</v>
      </c>
      <c r="D16" s="240"/>
      <c r="E16" s="240"/>
      <c r="F16" s="240"/>
      <c r="G16" s="240"/>
      <c r="H16" s="240"/>
      <c r="I16" s="240"/>
      <c r="J16" s="240"/>
      <c r="K16" s="241"/>
    </row>
    <row r="17" spans="1:12" ht="15.75" customHeight="1" x14ac:dyDescent="0.4">
      <c r="A17" s="242" t="s">
        <v>5</v>
      </c>
      <c r="B17" s="243"/>
      <c r="C17" s="47"/>
      <c r="D17" s="246" t="s">
        <v>0</v>
      </c>
      <c r="E17" s="231" t="s">
        <v>7</v>
      </c>
      <c r="F17" s="231"/>
      <c r="G17" s="231"/>
      <c r="H17" s="231"/>
      <c r="I17" s="231"/>
      <c r="J17" s="231"/>
      <c r="K17" s="231"/>
    </row>
    <row r="18" spans="1:12" ht="17.25" customHeight="1" x14ac:dyDescent="0.4">
      <c r="A18" s="244"/>
      <c r="B18" s="245"/>
      <c r="C18" s="48"/>
      <c r="D18" s="247"/>
      <c r="E18" s="231" t="s">
        <v>1</v>
      </c>
      <c r="F18" s="231"/>
      <c r="G18" s="231"/>
      <c r="H18" s="231" t="s">
        <v>2</v>
      </c>
      <c r="I18" s="231"/>
      <c r="J18" s="231"/>
      <c r="K18" s="49" t="s">
        <v>3</v>
      </c>
      <c r="L18" s="39"/>
    </row>
    <row r="19" spans="1:12" ht="23.1" customHeight="1" x14ac:dyDescent="0.4">
      <c r="A19" s="12">
        <v>1</v>
      </c>
      <c r="B19" s="12" t="s">
        <v>98</v>
      </c>
      <c r="C19" s="18" t="s">
        <v>12</v>
      </c>
      <c r="D19" s="50" t="s">
        <v>6</v>
      </c>
      <c r="E19" s="224"/>
      <c r="F19" s="225"/>
      <c r="G19" s="11" t="s">
        <v>131</v>
      </c>
      <c r="H19" s="224"/>
      <c r="I19" s="225"/>
      <c r="J19" s="11" t="s">
        <v>131</v>
      </c>
      <c r="K19" s="60"/>
    </row>
    <row r="20" spans="1:12" ht="23.1" customHeight="1" x14ac:dyDescent="0.4">
      <c r="A20" s="15"/>
      <c r="B20" s="216" t="s">
        <v>142</v>
      </c>
      <c r="C20" s="218" t="s">
        <v>144</v>
      </c>
      <c r="D20" s="221" t="s">
        <v>145</v>
      </c>
      <c r="E20" s="224"/>
      <c r="F20" s="225"/>
      <c r="G20" s="11" t="s">
        <v>4</v>
      </c>
      <c r="H20" s="224"/>
      <c r="I20" s="225"/>
      <c r="J20" s="11" t="s">
        <v>4</v>
      </c>
      <c r="K20" s="60"/>
      <c r="L20" s="39"/>
    </row>
    <row r="21" spans="1:12" x14ac:dyDescent="0.4">
      <c r="A21" s="15"/>
      <c r="B21" s="216"/>
      <c r="C21" s="219"/>
      <c r="D21" s="222"/>
      <c r="E21" s="249" t="s">
        <v>138</v>
      </c>
      <c r="F21" s="250"/>
      <c r="G21" s="250"/>
      <c r="H21" s="250"/>
      <c r="I21" s="250"/>
      <c r="J21" s="250"/>
      <c r="K21" s="49" t="s">
        <v>139</v>
      </c>
      <c r="L21" s="39"/>
    </row>
    <row r="22" spans="1:12" ht="40.5" customHeight="1" x14ac:dyDescent="0.4">
      <c r="A22" s="15"/>
      <c r="B22" s="216"/>
      <c r="C22" s="219"/>
      <c r="D22" s="222"/>
      <c r="E22" s="226" t="s">
        <v>137</v>
      </c>
      <c r="F22" s="227"/>
      <c r="G22" s="227"/>
      <c r="H22" s="227"/>
      <c r="I22" s="227"/>
      <c r="J22" s="228"/>
      <c r="K22" s="60"/>
      <c r="L22" s="39"/>
    </row>
    <row r="23" spans="1:12" x14ac:dyDescent="0.4">
      <c r="A23" s="15"/>
      <c r="B23" s="216"/>
      <c r="C23" s="219"/>
      <c r="D23" s="222"/>
      <c r="E23" s="229" t="s">
        <v>140</v>
      </c>
      <c r="F23" s="230"/>
      <c r="G23" s="230"/>
      <c r="H23" s="230"/>
      <c r="I23" s="230"/>
      <c r="J23" s="230"/>
      <c r="K23" s="251"/>
      <c r="L23" s="252"/>
    </row>
    <row r="24" spans="1:12" ht="15" customHeight="1" x14ac:dyDescent="0.4">
      <c r="A24" s="15"/>
      <c r="B24" s="216"/>
      <c r="C24" s="219"/>
      <c r="D24" s="222"/>
      <c r="E24" s="231" t="s">
        <v>1</v>
      </c>
      <c r="F24" s="231"/>
      <c r="G24" s="231"/>
      <c r="H24" s="231" t="s">
        <v>2</v>
      </c>
      <c r="I24" s="231"/>
      <c r="J24" s="256"/>
      <c r="K24" s="251"/>
      <c r="L24" s="252"/>
    </row>
    <row r="25" spans="1:12" ht="18.75" customHeight="1" x14ac:dyDescent="0.4">
      <c r="A25" s="15"/>
      <c r="B25" s="216"/>
      <c r="C25" s="219"/>
      <c r="D25" s="222"/>
      <c r="E25" s="49" t="s">
        <v>37</v>
      </c>
      <c r="F25" s="49" t="s">
        <v>38</v>
      </c>
      <c r="G25" s="49" t="s">
        <v>39</v>
      </c>
      <c r="H25" s="49" t="s">
        <v>38</v>
      </c>
      <c r="I25" s="49" t="s">
        <v>40</v>
      </c>
      <c r="J25" s="51" t="s">
        <v>41</v>
      </c>
      <c r="K25" s="251"/>
      <c r="L25" s="252"/>
    </row>
    <row r="26" spans="1:12" ht="82.5" customHeight="1" x14ac:dyDescent="0.4">
      <c r="A26" s="15"/>
      <c r="B26" s="216"/>
      <c r="C26" s="220"/>
      <c r="D26" s="223"/>
      <c r="E26" s="16" t="s">
        <v>100</v>
      </c>
      <c r="F26" s="17" t="s">
        <v>101</v>
      </c>
      <c r="G26" s="17" t="s">
        <v>102</v>
      </c>
      <c r="H26" s="17" t="s">
        <v>119</v>
      </c>
      <c r="I26" s="17" t="s">
        <v>104</v>
      </c>
      <c r="J26" s="59" t="s">
        <v>105</v>
      </c>
      <c r="K26" s="251"/>
      <c r="L26" s="252"/>
    </row>
    <row r="27" spans="1:12" ht="17.25" customHeight="1" x14ac:dyDescent="0.4">
      <c r="A27" s="15"/>
      <c r="B27" s="216"/>
      <c r="C27" s="232" t="s">
        <v>147</v>
      </c>
      <c r="D27" s="233"/>
      <c r="E27" s="233"/>
      <c r="F27" s="233"/>
      <c r="G27" s="233"/>
      <c r="H27" s="233"/>
      <c r="I27" s="233"/>
      <c r="J27" s="234"/>
      <c r="K27" s="62" t="s">
        <v>143</v>
      </c>
      <c r="L27" s="58"/>
    </row>
    <row r="28" spans="1:12" ht="83.25" customHeight="1" x14ac:dyDescent="0.4">
      <c r="A28" s="9"/>
      <c r="B28" s="217"/>
      <c r="C28" s="235"/>
      <c r="D28" s="236"/>
      <c r="E28" s="236"/>
      <c r="F28" s="236"/>
      <c r="G28" s="236"/>
      <c r="H28" s="236"/>
      <c r="I28" s="236"/>
      <c r="J28" s="237"/>
      <c r="K28" s="61"/>
      <c r="L28" s="39"/>
    </row>
    <row r="29" spans="1:12" x14ac:dyDescent="0.4">
      <c r="A29" s="238" t="s">
        <v>8</v>
      </c>
      <c r="B29" s="238"/>
      <c r="C29" s="239" t="s">
        <v>9</v>
      </c>
      <c r="D29" s="240"/>
      <c r="E29" s="240"/>
      <c r="F29" s="240"/>
      <c r="G29" s="240"/>
      <c r="H29" s="240"/>
      <c r="I29" s="240"/>
      <c r="J29" s="240"/>
      <c r="K29" s="241"/>
    </row>
    <row r="30" spans="1:12" x14ac:dyDescent="0.4">
      <c r="A30" s="242" t="s">
        <v>5</v>
      </c>
      <c r="B30" s="243"/>
      <c r="C30" s="56"/>
      <c r="D30" s="246" t="s">
        <v>0</v>
      </c>
      <c r="E30" s="231" t="s">
        <v>7</v>
      </c>
      <c r="F30" s="231"/>
      <c r="G30" s="231"/>
      <c r="H30" s="231"/>
      <c r="I30" s="231"/>
      <c r="J30" s="231"/>
      <c r="K30" s="231"/>
    </row>
    <row r="31" spans="1:12" x14ac:dyDescent="0.4">
      <c r="A31" s="244"/>
      <c r="B31" s="245"/>
      <c r="C31" s="57"/>
      <c r="D31" s="247"/>
      <c r="E31" s="231" t="s">
        <v>1</v>
      </c>
      <c r="F31" s="231"/>
      <c r="G31" s="231"/>
      <c r="H31" s="231" t="s">
        <v>2</v>
      </c>
      <c r="I31" s="231"/>
      <c r="J31" s="231"/>
      <c r="K31" s="53" t="s">
        <v>3</v>
      </c>
    </row>
    <row r="32" spans="1:12" ht="24" x14ac:dyDescent="0.4">
      <c r="A32" s="12">
        <v>2</v>
      </c>
      <c r="B32" s="12" t="s">
        <v>98</v>
      </c>
      <c r="C32" s="18" t="s">
        <v>12</v>
      </c>
      <c r="D32" s="54" t="s">
        <v>6</v>
      </c>
      <c r="E32" s="224"/>
      <c r="F32" s="225"/>
      <c r="G32" s="11" t="s">
        <v>131</v>
      </c>
      <c r="H32" s="224"/>
      <c r="I32" s="225"/>
      <c r="J32" s="11" t="s">
        <v>131</v>
      </c>
      <c r="K32" s="60"/>
    </row>
    <row r="33" spans="1:11" ht="24" x14ac:dyDescent="0.4">
      <c r="A33" s="15"/>
      <c r="B33" s="216" t="s">
        <v>142</v>
      </c>
      <c r="C33" s="218" t="s">
        <v>144</v>
      </c>
      <c r="D33" s="221" t="s">
        <v>145</v>
      </c>
      <c r="E33" s="224"/>
      <c r="F33" s="225"/>
      <c r="G33" s="11" t="s">
        <v>4</v>
      </c>
      <c r="H33" s="224"/>
      <c r="I33" s="225"/>
      <c r="J33" s="11" t="s">
        <v>4</v>
      </c>
      <c r="K33" s="60"/>
    </row>
    <row r="34" spans="1:11" x14ac:dyDescent="0.4">
      <c r="A34" s="15"/>
      <c r="B34" s="216"/>
      <c r="C34" s="219"/>
      <c r="D34" s="222"/>
      <c r="E34" s="249" t="s">
        <v>138</v>
      </c>
      <c r="F34" s="250"/>
      <c r="G34" s="250"/>
      <c r="H34" s="250"/>
      <c r="I34" s="250"/>
      <c r="J34" s="250"/>
      <c r="K34" s="53" t="s">
        <v>139</v>
      </c>
    </row>
    <row r="35" spans="1:11" ht="24" x14ac:dyDescent="0.4">
      <c r="A35" s="15"/>
      <c r="B35" s="216"/>
      <c r="C35" s="219"/>
      <c r="D35" s="222"/>
      <c r="E35" s="226" t="s">
        <v>137</v>
      </c>
      <c r="F35" s="227"/>
      <c r="G35" s="227"/>
      <c r="H35" s="227"/>
      <c r="I35" s="227"/>
      <c r="J35" s="228"/>
      <c r="K35" s="60"/>
    </row>
    <row r="36" spans="1:11" x14ac:dyDescent="0.4">
      <c r="A36" s="15"/>
      <c r="B36" s="216"/>
      <c r="C36" s="219"/>
      <c r="D36" s="222"/>
      <c r="E36" s="229" t="s">
        <v>140</v>
      </c>
      <c r="F36" s="230"/>
      <c r="G36" s="230"/>
      <c r="H36" s="230"/>
      <c r="I36" s="230"/>
      <c r="J36" s="230"/>
      <c r="K36" s="251"/>
    </row>
    <row r="37" spans="1:11" x14ac:dyDescent="0.4">
      <c r="A37" s="15"/>
      <c r="B37" s="216"/>
      <c r="C37" s="219"/>
      <c r="D37" s="222"/>
      <c r="E37" s="231" t="s">
        <v>1</v>
      </c>
      <c r="F37" s="231"/>
      <c r="G37" s="231"/>
      <c r="H37" s="231" t="s">
        <v>2</v>
      </c>
      <c r="I37" s="231"/>
      <c r="J37" s="256"/>
      <c r="K37" s="251"/>
    </row>
    <row r="38" spans="1:11" x14ac:dyDescent="0.4">
      <c r="A38" s="15"/>
      <c r="B38" s="216"/>
      <c r="C38" s="219"/>
      <c r="D38" s="222"/>
      <c r="E38" s="53" t="s">
        <v>37</v>
      </c>
      <c r="F38" s="53" t="s">
        <v>38</v>
      </c>
      <c r="G38" s="53" t="s">
        <v>39</v>
      </c>
      <c r="H38" s="53" t="s">
        <v>38</v>
      </c>
      <c r="I38" s="53" t="s">
        <v>40</v>
      </c>
      <c r="J38" s="55" t="s">
        <v>41</v>
      </c>
      <c r="K38" s="251"/>
    </row>
    <row r="39" spans="1:11" ht="78.75" x14ac:dyDescent="0.4">
      <c r="A39" s="15"/>
      <c r="B39" s="216"/>
      <c r="C39" s="220"/>
      <c r="D39" s="223"/>
      <c r="E39" s="16" t="s">
        <v>100</v>
      </c>
      <c r="F39" s="17" t="s">
        <v>101</v>
      </c>
      <c r="G39" s="17" t="s">
        <v>102</v>
      </c>
      <c r="H39" s="17" t="s">
        <v>119</v>
      </c>
      <c r="I39" s="17" t="s">
        <v>104</v>
      </c>
      <c r="J39" s="59" t="s">
        <v>105</v>
      </c>
      <c r="K39" s="251"/>
    </row>
    <row r="40" spans="1:11" x14ac:dyDescent="0.4">
      <c r="A40" s="15"/>
      <c r="B40" s="216"/>
      <c r="C40" s="232" t="s">
        <v>147</v>
      </c>
      <c r="D40" s="233"/>
      <c r="E40" s="233"/>
      <c r="F40" s="233"/>
      <c r="G40" s="233"/>
      <c r="H40" s="233"/>
      <c r="I40" s="233"/>
      <c r="J40" s="234"/>
      <c r="K40" s="62" t="s">
        <v>143</v>
      </c>
    </row>
    <row r="41" spans="1:11" ht="24" x14ac:dyDescent="0.4">
      <c r="A41" s="9"/>
      <c r="B41" s="217"/>
      <c r="C41" s="235"/>
      <c r="D41" s="236"/>
      <c r="E41" s="236"/>
      <c r="F41" s="236"/>
      <c r="G41" s="236"/>
      <c r="H41" s="236"/>
      <c r="I41" s="236"/>
      <c r="J41" s="237"/>
      <c r="K41" s="61"/>
    </row>
  </sheetData>
  <mergeCells count="66">
    <mergeCell ref="K36:K39"/>
    <mergeCell ref="E37:G37"/>
    <mergeCell ref="H37:J37"/>
    <mergeCell ref="C40:J41"/>
    <mergeCell ref="E32:F32"/>
    <mergeCell ref="H32:I32"/>
    <mergeCell ref="B33:B41"/>
    <mergeCell ref="C33:C39"/>
    <mergeCell ref="D33:D39"/>
    <mergeCell ref="E33:F33"/>
    <mergeCell ref="H33:I33"/>
    <mergeCell ref="E34:J34"/>
    <mergeCell ref="E35:J35"/>
    <mergeCell ref="E36:J36"/>
    <mergeCell ref="A29:B29"/>
    <mergeCell ref="C29:K29"/>
    <mergeCell ref="A30:B31"/>
    <mergeCell ref="D30:D31"/>
    <mergeCell ref="E30:K30"/>
    <mergeCell ref="E31:G31"/>
    <mergeCell ref="H31:J31"/>
    <mergeCell ref="A2:B2"/>
    <mergeCell ref="C2:K2"/>
    <mergeCell ref="A3:B4"/>
    <mergeCell ref="D3:D4"/>
    <mergeCell ref="E3:K3"/>
    <mergeCell ref="E4:G4"/>
    <mergeCell ref="H4:J4"/>
    <mergeCell ref="E5:F5"/>
    <mergeCell ref="H5:I5"/>
    <mergeCell ref="B6:B14"/>
    <mergeCell ref="C6:C12"/>
    <mergeCell ref="D6:D12"/>
    <mergeCell ref="E6:F6"/>
    <mergeCell ref="H6:I6"/>
    <mergeCell ref="E9:J9"/>
    <mergeCell ref="E8:J8"/>
    <mergeCell ref="E7:J7"/>
    <mergeCell ref="C13:J14"/>
    <mergeCell ref="K9:K12"/>
    <mergeCell ref="E21:J21"/>
    <mergeCell ref="K23:K26"/>
    <mergeCell ref="L23:L26"/>
    <mergeCell ref="L9:L12"/>
    <mergeCell ref="E10:G10"/>
    <mergeCell ref="H10:J10"/>
    <mergeCell ref="C15:J15"/>
    <mergeCell ref="H24:J24"/>
    <mergeCell ref="E19:F19"/>
    <mergeCell ref="H19:I19"/>
    <mergeCell ref="A16:B16"/>
    <mergeCell ref="C16:K16"/>
    <mergeCell ref="A17:B18"/>
    <mergeCell ref="D17:D18"/>
    <mergeCell ref="E17:K17"/>
    <mergeCell ref="E18:G18"/>
    <mergeCell ref="H18:J18"/>
    <mergeCell ref="B20:B28"/>
    <mergeCell ref="C20:C26"/>
    <mergeCell ref="D20:D26"/>
    <mergeCell ref="E20:F20"/>
    <mergeCell ref="H20:I20"/>
    <mergeCell ref="E22:J22"/>
    <mergeCell ref="E23:J23"/>
    <mergeCell ref="E24:G24"/>
    <mergeCell ref="C27:J28"/>
  </mergeCells>
  <phoneticPr fontId="3"/>
  <pageMargins left="0.31496062992125984" right="0.31496062992125984" top="0.35433070866141736" bottom="0.35433070866141736" header="0.31496062992125984" footer="0.31496062992125984"/>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topLeftCell="A7" zoomScale="90" zoomScaleNormal="100" zoomScaleSheetLayoutView="90" workbookViewId="0">
      <selection activeCell="L21" sqref="L21"/>
    </sheetView>
  </sheetViews>
  <sheetFormatPr defaultRowHeight="18.75" x14ac:dyDescent="0.4"/>
  <cols>
    <col min="1" max="1" width="4.25" customWidth="1"/>
    <col min="2" max="2" width="30.125" customWidth="1"/>
    <col min="3" max="3" width="11.125" customWidth="1"/>
    <col min="4" max="4" width="9.875" customWidth="1"/>
    <col min="5" max="10" width="10.625" customWidth="1"/>
    <col min="11" max="11" width="11.5" customWidth="1"/>
    <col min="12" max="12" width="31.25" style="38" customWidth="1"/>
  </cols>
  <sheetData>
    <row r="1" spans="1:12" ht="26.25" customHeight="1" x14ac:dyDescent="0.4">
      <c r="A1" s="7" t="s">
        <v>120</v>
      </c>
      <c r="B1" s="6"/>
      <c r="C1" s="6"/>
      <c r="K1" s="13" t="s">
        <v>10</v>
      </c>
    </row>
    <row r="2" spans="1:12" ht="24" x14ac:dyDescent="0.4">
      <c r="B2" s="7" t="s">
        <v>128</v>
      </c>
      <c r="C2" s="6"/>
    </row>
    <row r="3" spans="1:12" ht="16.5" customHeight="1" x14ac:dyDescent="0.4">
      <c r="A3" s="238" t="s">
        <v>8</v>
      </c>
      <c r="B3" s="238"/>
      <c r="C3" s="239" t="s">
        <v>9</v>
      </c>
      <c r="D3" s="240"/>
      <c r="E3" s="240"/>
      <c r="F3" s="240"/>
      <c r="G3" s="240"/>
      <c r="H3" s="240"/>
      <c r="I3" s="240"/>
      <c r="J3" s="240"/>
      <c r="K3" s="241"/>
    </row>
    <row r="4" spans="1:12" ht="15.75" customHeight="1" x14ac:dyDescent="0.4">
      <c r="A4" s="242" t="s">
        <v>5</v>
      </c>
      <c r="B4" s="243"/>
      <c r="C4" s="2"/>
      <c r="D4" s="246" t="s">
        <v>0</v>
      </c>
      <c r="E4" s="231" t="s">
        <v>7</v>
      </c>
      <c r="F4" s="231"/>
      <c r="G4" s="231"/>
      <c r="H4" s="231"/>
      <c r="I4" s="231"/>
      <c r="J4" s="231"/>
      <c r="K4" s="231"/>
    </row>
    <row r="5" spans="1:12" ht="17.25" customHeight="1" x14ac:dyDescent="0.4">
      <c r="A5" s="244"/>
      <c r="B5" s="245"/>
      <c r="C5" s="3"/>
      <c r="D5" s="247"/>
      <c r="E5" s="231" t="s">
        <v>1</v>
      </c>
      <c r="F5" s="231"/>
      <c r="G5" s="231"/>
      <c r="H5" s="231" t="s">
        <v>2</v>
      </c>
      <c r="I5" s="231"/>
      <c r="J5" s="231"/>
      <c r="K5" s="4" t="s">
        <v>3</v>
      </c>
      <c r="L5" s="39"/>
    </row>
    <row r="6" spans="1:12" ht="23.1" customHeight="1" x14ac:dyDescent="0.4">
      <c r="A6" s="12">
        <v>1</v>
      </c>
      <c r="B6" s="12" t="s">
        <v>98</v>
      </c>
      <c r="C6" s="18" t="s">
        <v>12</v>
      </c>
      <c r="D6" s="23" t="s">
        <v>6</v>
      </c>
      <c r="E6" s="448">
        <v>70</v>
      </c>
      <c r="F6" s="224"/>
      <c r="G6" s="11" t="s">
        <v>4</v>
      </c>
      <c r="H6" s="448">
        <v>30</v>
      </c>
      <c r="I6" s="224"/>
      <c r="J6" s="11" t="s">
        <v>4</v>
      </c>
      <c r="K6" s="24">
        <f>E6+H6</f>
        <v>100</v>
      </c>
      <c r="L6" s="38" t="s">
        <v>126</v>
      </c>
    </row>
    <row r="7" spans="1:12" ht="23.1" customHeight="1" x14ac:dyDescent="0.4">
      <c r="A7" s="15"/>
      <c r="B7" s="216" t="s">
        <v>99</v>
      </c>
      <c r="C7" s="471" t="s">
        <v>11</v>
      </c>
      <c r="D7" s="473" t="s">
        <v>6</v>
      </c>
      <c r="E7" s="448">
        <v>60</v>
      </c>
      <c r="F7" s="224"/>
      <c r="G7" s="11" t="s">
        <v>4</v>
      </c>
      <c r="H7" s="448">
        <v>40</v>
      </c>
      <c r="I7" s="224"/>
      <c r="J7" s="11" t="s">
        <v>4</v>
      </c>
      <c r="K7" s="24">
        <f>E7+H7</f>
        <v>100</v>
      </c>
      <c r="L7" s="39"/>
    </row>
    <row r="8" spans="1:12" ht="15" customHeight="1" x14ac:dyDescent="0.4">
      <c r="A8" s="15"/>
      <c r="B8" s="216"/>
      <c r="C8" s="471"/>
      <c r="D8" s="474"/>
      <c r="E8" s="468" t="s">
        <v>81</v>
      </c>
      <c r="F8" s="469"/>
      <c r="G8" s="469"/>
      <c r="H8" s="469"/>
      <c r="I8" s="469"/>
      <c r="J8" s="470"/>
      <c r="K8" s="453"/>
      <c r="L8" s="252" t="s">
        <v>123</v>
      </c>
    </row>
    <row r="9" spans="1:12" ht="15" customHeight="1" x14ac:dyDescent="0.4">
      <c r="A9" s="15"/>
      <c r="B9" s="216"/>
      <c r="C9" s="471"/>
      <c r="D9" s="474"/>
      <c r="E9" s="231" t="s">
        <v>1</v>
      </c>
      <c r="F9" s="231"/>
      <c r="G9" s="231"/>
      <c r="H9" s="231" t="s">
        <v>2</v>
      </c>
      <c r="I9" s="231"/>
      <c r="J9" s="231"/>
      <c r="K9" s="454"/>
      <c r="L9" s="252"/>
    </row>
    <row r="10" spans="1:12" ht="18.75" customHeight="1" x14ac:dyDescent="0.4">
      <c r="A10" s="15"/>
      <c r="B10" s="216"/>
      <c r="C10" s="471"/>
      <c r="D10" s="474"/>
      <c r="E10" s="21" t="s">
        <v>37</v>
      </c>
      <c r="F10" s="21" t="s">
        <v>38</v>
      </c>
      <c r="G10" s="21" t="s">
        <v>39</v>
      </c>
      <c r="H10" s="21" t="s">
        <v>38</v>
      </c>
      <c r="I10" s="21" t="s">
        <v>40</v>
      </c>
      <c r="J10" s="21" t="s">
        <v>41</v>
      </c>
      <c r="K10" s="454"/>
      <c r="L10" s="252"/>
    </row>
    <row r="11" spans="1:12" ht="82.5" customHeight="1" x14ac:dyDescent="0.4">
      <c r="A11" s="15"/>
      <c r="B11" s="216"/>
      <c r="C11" s="472"/>
      <c r="D11" s="475"/>
      <c r="E11" s="16" t="s">
        <v>100</v>
      </c>
      <c r="F11" s="17" t="s">
        <v>101</v>
      </c>
      <c r="G11" s="17" t="s">
        <v>102</v>
      </c>
      <c r="H11" s="17" t="s">
        <v>119</v>
      </c>
      <c r="I11" s="17" t="s">
        <v>104</v>
      </c>
      <c r="J11" s="17" t="s">
        <v>105</v>
      </c>
      <c r="K11" s="455"/>
      <c r="L11" s="252"/>
    </row>
    <row r="12" spans="1:12" ht="83.25" customHeight="1" x14ac:dyDescent="0.4">
      <c r="A12" s="9"/>
      <c r="B12" s="217"/>
      <c r="C12" s="467" t="s">
        <v>134</v>
      </c>
      <c r="D12" s="255"/>
      <c r="E12" s="255"/>
      <c r="F12" s="255"/>
      <c r="G12" s="255"/>
      <c r="H12" s="255"/>
      <c r="I12" s="255"/>
      <c r="J12" s="255"/>
      <c r="K12" s="24" t="s">
        <v>118</v>
      </c>
      <c r="L12" s="39" t="s">
        <v>124</v>
      </c>
    </row>
    <row r="13" spans="1:12" ht="83.25" customHeight="1" x14ac:dyDescent="0.2">
      <c r="A13" s="41"/>
      <c r="B13" s="46" t="s">
        <v>129</v>
      </c>
      <c r="C13" s="255" t="s">
        <v>127</v>
      </c>
      <c r="D13" s="255"/>
      <c r="E13" s="255"/>
      <c r="F13" s="255"/>
      <c r="G13" s="255"/>
      <c r="H13" s="255"/>
      <c r="I13" s="255"/>
      <c r="J13" s="255"/>
      <c r="K13" s="35"/>
      <c r="L13" s="40" t="s">
        <v>125</v>
      </c>
    </row>
    <row r="14" spans="1:12" ht="23.1" customHeight="1" x14ac:dyDescent="0.4">
      <c r="A14" s="12">
        <v>1</v>
      </c>
      <c r="B14" s="12" t="s">
        <v>13</v>
      </c>
      <c r="C14" s="18" t="s">
        <v>12</v>
      </c>
      <c r="D14" s="14" t="s">
        <v>6</v>
      </c>
      <c r="E14" s="448">
        <v>5</v>
      </c>
      <c r="F14" s="224"/>
      <c r="G14" s="11" t="s">
        <v>131</v>
      </c>
      <c r="H14" s="448">
        <v>5</v>
      </c>
      <c r="I14" s="224"/>
      <c r="J14" s="11" t="s">
        <v>131</v>
      </c>
      <c r="K14" s="1">
        <f>E14+H14</f>
        <v>10</v>
      </c>
      <c r="L14" s="38" t="s">
        <v>122</v>
      </c>
    </row>
    <row r="15" spans="1:12" ht="23.1" customHeight="1" x14ac:dyDescent="0.4">
      <c r="A15" s="15"/>
      <c r="B15" s="216" t="s">
        <v>14</v>
      </c>
      <c r="C15" s="456" t="s">
        <v>11</v>
      </c>
      <c r="D15" s="448" t="s">
        <v>6</v>
      </c>
      <c r="E15" s="448">
        <v>20</v>
      </c>
      <c r="F15" s="224"/>
      <c r="G15" s="11" t="s">
        <v>4</v>
      </c>
      <c r="H15" s="448">
        <v>80</v>
      </c>
      <c r="I15" s="224"/>
      <c r="J15" s="11" t="s">
        <v>4</v>
      </c>
      <c r="K15" s="1">
        <f>E15+H15</f>
        <v>100</v>
      </c>
    </row>
    <row r="16" spans="1:12" ht="125.25" customHeight="1" x14ac:dyDescent="0.4">
      <c r="A16" s="15"/>
      <c r="B16" s="216"/>
      <c r="C16" s="457"/>
      <c r="D16" s="448"/>
      <c r="E16" s="459" t="s">
        <v>135</v>
      </c>
      <c r="F16" s="460"/>
      <c r="G16" s="460"/>
      <c r="H16" s="460"/>
      <c r="I16" s="460"/>
      <c r="J16" s="461"/>
      <c r="K16" s="24" t="s">
        <v>118</v>
      </c>
      <c r="L16" s="39"/>
    </row>
    <row r="17" spans="1:12" x14ac:dyDescent="0.4">
      <c r="A17" s="15"/>
      <c r="B17" s="216"/>
      <c r="C17" s="457"/>
      <c r="D17" s="492" t="s">
        <v>6</v>
      </c>
      <c r="E17" s="229" t="s">
        <v>121</v>
      </c>
      <c r="F17" s="462"/>
      <c r="G17" s="462"/>
      <c r="H17" s="462"/>
      <c r="I17" s="462"/>
      <c r="J17" s="463"/>
      <c r="K17" s="453"/>
      <c r="L17" s="252" t="s">
        <v>136</v>
      </c>
    </row>
    <row r="18" spans="1:12" ht="21.75" customHeight="1" x14ac:dyDescent="0.4">
      <c r="A18" s="15"/>
      <c r="B18" s="216"/>
      <c r="C18" s="457"/>
      <c r="D18" s="493"/>
      <c r="E18" s="256" t="s">
        <v>1</v>
      </c>
      <c r="F18" s="501"/>
      <c r="G18" s="502"/>
      <c r="H18" s="256" t="s">
        <v>2</v>
      </c>
      <c r="I18" s="501"/>
      <c r="J18" s="502"/>
      <c r="K18" s="454"/>
      <c r="L18" s="252"/>
    </row>
    <row r="19" spans="1:12" x14ac:dyDescent="0.4">
      <c r="A19" s="15"/>
      <c r="B19" s="216"/>
      <c r="C19" s="457"/>
      <c r="D19" s="493"/>
      <c r="E19" s="4" t="s">
        <v>22</v>
      </c>
      <c r="F19" s="4" t="s">
        <v>15</v>
      </c>
      <c r="G19" s="4" t="s">
        <v>16</v>
      </c>
      <c r="H19" s="4" t="s">
        <v>17</v>
      </c>
      <c r="I19" s="4" t="s">
        <v>18</v>
      </c>
      <c r="J19" s="4" t="s">
        <v>19</v>
      </c>
      <c r="K19" s="454"/>
      <c r="L19" s="252"/>
    </row>
    <row r="20" spans="1:12" ht="125.25" customHeight="1" x14ac:dyDescent="0.4">
      <c r="A20" s="9"/>
      <c r="B20" s="217"/>
      <c r="C20" s="458"/>
      <c r="D20" s="494"/>
      <c r="E20" s="16" t="s">
        <v>115</v>
      </c>
      <c r="F20" s="17" t="s">
        <v>116</v>
      </c>
      <c r="G20" s="17" t="s">
        <v>117</v>
      </c>
      <c r="H20" s="17" t="s">
        <v>23</v>
      </c>
      <c r="I20" s="17" t="s">
        <v>20</v>
      </c>
      <c r="J20" s="17" t="s">
        <v>21</v>
      </c>
      <c r="K20" s="455"/>
      <c r="L20" s="252"/>
    </row>
    <row r="21" spans="1:12" x14ac:dyDescent="0.4">
      <c r="A21" s="41"/>
      <c r="B21" s="7" t="s">
        <v>130</v>
      </c>
      <c r="C21" s="42"/>
      <c r="D21" s="35"/>
      <c r="E21" s="43"/>
      <c r="F21" s="44"/>
      <c r="G21" s="44"/>
      <c r="H21" s="44"/>
      <c r="I21" s="44"/>
      <c r="J21" s="44"/>
      <c r="K21" s="35"/>
      <c r="L21" s="45"/>
    </row>
    <row r="22" spans="1:12" x14ac:dyDescent="0.4">
      <c r="A22" s="25">
        <v>1</v>
      </c>
      <c r="B22" s="12" t="s">
        <v>26</v>
      </c>
      <c r="C22" s="18" t="s">
        <v>12</v>
      </c>
      <c r="D22" s="23" t="s">
        <v>27</v>
      </c>
      <c r="E22" s="448">
        <v>3</v>
      </c>
      <c r="F22" s="224"/>
      <c r="G22" s="11" t="s">
        <v>131</v>
      </c>
      <c r="H22" s="448">
        <v>3</v>
      </c>
      <c r="I22" s="224"/>
      <c r="J22" s="11" t="s">
        <v>131</v>
      </c>
      <c r="K22" s="24">
        <f>E22+H22</f>
        <v>6</v>
      </c>
      <c r="L22" s="39"/>
    </row>
    <row r="23" spans="1:12" x14ac:dyDescent="0.4">
      <c r="A23" s="15"/>
      <c r="B23" s="495" t="s">
        <v>28</v>
      </c>
      <c r="C23" s="22" t="s">
        <v>11</v>
      </c>
      <c r="D23" s="26" t="s">
        <v>6</v>
      </c>
      <c r="E23" s="448">
        <v>60</v>
      </c>
      <c r="F23" s="224"/>
      <c r="G23" s="11" t="s">
        <v>4</v>
      </c>
      <c r="H23" s="448">
        <v>40</v>
      </c>
      <c r="I23" s="224"/>
      <c r="J23" s="11" t="s">
        <v>4</v>
      </c>
      <c r="K23" s="24">
        <f>E23+H23</f>
        <v>100</v>
      </c>
      <c r="L23" s="39"/>
    </row>
    <row r="24" spans="1:12" x14ac:dyDescent="0.4">
      <c r="A24" s="15"/>
      <c r="B24" s="496"/>
      <c r="C24" s="27"/>
      <c r="D24" s="498" t="s">
        <v>29</v>
      </c>
      <c r="E24" s="499"/>
      <c r="F24" s="499"/>
      <c r="G24" s="499"/>
      <c r="H24" s="499"/>
      <c r="I24" s="499"/>
      <c r="J24" s="500"/>
      <c r="K24" s="476" t="s">
        <v>30</v>
      </c>
      <c r="L24" s="447" t="s">
        <v>132</v>
      </c>
    </row>
    <row r="25" spans="1:12" x14ac:dyDescent="0.4">
      <c r="A25" s="15"/>
      <c r="B25" s="496"/>
      <c r="C25" s="27"/>
      <c r="D25" s="479" t="s">
        <v>31</v>
      </c>
      <c r="E25" s="480"/>
      <c r="F25" s="480"/>
      <c r="G25" s="480"/>
      <c r="H25" s="480"/>
      <c r="I25" s="480"/>
      <c r="J25" s="481"/>
      <c r="K25" s="477"/>
      <c r="L25" s="447"/>
    </row>
    <row r="26" spans="1:12" x14ac:dyDescent="0.4">
      <c r="A26" s="15"/>
      <c r="B26" s="496"/>
      <c r="C26" s="27"/>
      <c r="D26" s="482" t="s">
        <v>32</v>
      </c>
      <c r="E26" s="483"/>
      <c r="F26" s="483"/>
      <c r="G26" s="483"/>
      <c r="H26" s="483"/>
      <c r="I26" s="483"/>
      <c r="J26" s="484"/>
      <c r="K26" s="478"/>
      <c r="L26" s="447"/>
    </row>
    <row r="27" spans="1:12" x14ac:dyDescent="0.4">
      <c r="A27" s="15"/>
      <c r="B27" s="496"/>
      <c r="C27" s="27"/>
      <c r="D27" s="485" t="s">
        <v>33</v>
      </c>
      <c r="E27" s="486"/>
      <c r="F27" s="486"/>
      <c r="G27" s="486"/>
      <c r="H27" s="486"/>
      <c r="I27" s="486"/>
      <c r="J27" s="487"/>
      <c r="K27" s="477" t="s">
        <v>34</v>
      </c>
      <c r="L27" s="447" t="s">
        <v>133</v>
      </c>
    </row>
    <row r="28" spans="1:12" x14ac:dyDescent="0.4">
      <c r="A28" s="15"/>
      <c r="B28" s="497"/>
      <c r="C28" s="27"/>
      <c r="D28" s="489" t="s">
        <v>35</v>
      </c>
      <c r="E28" s="490"/>
      <c r="F28" s="490"/>
      <c r="G28" s="490"/>
      <c r="H28" s="490"/>
      <c r="I28" s="490"/>
      <c r="J28" s="491"/>
      <c r="K28" s="477"/>
      <c r="L28" s="447"/>
    </row>
    <row r="29" spans="1:12" x14ac:dyDescent="0.4">
      <c r="A29" s="15"/>
      <c r="B29" s="464" t="s">
        <v>36</v>
      </c>
      <c r="C29" s="27"/>
      <c r="D29" s="28"/>
      <c r="E29" s="231" t="s">
        <v>1</v>
      </c>
      <c r="F29" s="231"/>
      <c r="G29" s="231"/>
      <c r="H29" s="231" t="s">
        <v>2</v>
      </c>
      <c r="I29" s="231"/>
      <c r="J29" s="231"/>
      <c r="K29" s="477"/>
      <c r="L29" s="447"/>
    </row>
    <row r="30" spans="1:12" x14ac:dyDescent="0.4">
      <c r="A30" s="15"/>
      <c r="B30" s="465"/>
      <c r="C30" s="27"/>
      <c r="D30" s="29"/>
      <c r="E30" s="21" t="s">
        <v>37</v>
      </c>
      <c r="F30" s="21" t="s">
        <v>38</v>
      </c>
      <c r="G30" s="21" t="s">
        <v>39</v>
      </c>
      <c r="H30" s="21" t="s">
        <v>38</v>
      </c>
      <c r="I30" s="21" t="s">
        <v>40</v>
      </c>
      <c r="J30" s="21" t="s">
        <v>41</v>
      </c>
      <c r="K30" s="488"/>
      <c r="L30" s="447"/>
    </row>
    <row r="31" spans="1:12" ht="63.75" x14ac:dyDescent="0.15">
      <c r="A31" s="15"/>
      <c r="B31" s="465"/>
      <c r="C31" s="30"/>
      <c r="D31" s="31"/>
      <c r="E31" s="32" t="s">
        <v>42</v>
      </c>
      <c r="F31" s="33" t="s">
        <v>43</v>
      </c>
      <c r="G31" s="33" t="s">
        <v>44</v>
      </c>
      <c r="H31" s="33" t="s">
        <v>45</v>
      </c>
      <c r="I31" s="33" t="s">
        <v>46</v>
      </c>
      <c r="J31" s="33" t="s">
        <v>47</v>
      </c>
      <c r="K31" s="34"/>
      <c r="L31" s="447"/>
    </row>
    <row r="32" spans="1:12" ht="83.25" customHeight="1" x14ac:dyDescent="0.4">
      <c r="A32" s="9"/>
      <c r="B32" s="466"/>
      <c r="C32" s="449" t="s">
        <v>48</v>
      </c>
      <c r="D32" s="450"/>
      <c r="E32" s="451"/>
      <c r="F32" s="451"/>
      <c r="G32" s="451"/>
      <c r="H32" s="451"/>
      <c r="I32" s="451"/>
      <c r="J32" s="451"/>
      <c r="K32" s="452"/>
      <c r="L32" s="447"/>
    </row>
  </sheetData>
  <mergeCells count="53">
    <mergeCell ref="D17:D20"/>
    <mergeCell ref="E15:F15"/>
    <mergeCell ref="B23:B28"/>
    <mergeCell ref="E23:F23"/>
    <mergeCell ref="H23:I23"/>
    <mergeCell ref="D24:J24"/>
    <mergeCell ref="H18:J18"/>
    <mergeCell ref="E18:G18"/>
    <mergeCell ref="K24:K26"/>
    <mergeCell ref="D25:J25"/>
    <mergeCell ref="D26:J26"/>
    <mergeCell ref="D27:J27"/>
    <mergeCell ref="K27:K30"/>
    <mergeCell ref="D28:J28"/>
    <mergeCell ref="B29:B32"/>
    <mergeCell ref="E29:G29"/>
    <mergeCell ref="B7:B12"/>
    <mergeCell ref="E9:G9"/>
    <mergeCell ref="H9:J9"/>
    <mergeCell ref="C12:J12"/>
    <mergeCell ref="E22:F22"/>
    <mergeCell ref="H22:I22"/>
    <mergeCell ref="E8:J8"/>
    <mergeCell ref="C7:C11"/>
    <mergeCell ref="D7:D11"/>
    <mergeCell ref="B15:B20"/>
    <mergeCell ref="H14:I14"/>
    <mergeCell ref="H15:I15"/>
    <mergeCell ref="E14:F14"/>
    <mergeCell ref="C13:J13"/>
    <mergeCell ref="A3:B3"/>
    <mergeCell ref="A4:B5"/>
    <mergeCell ref="D4:D5"/>
    <mergeCell ref="E4:K4"/>
    <mergeCell ref="E5:G5"/>
    <mergeCell ref="H5:J5"/>
    <mergeCell ref="C3:K3"/>
    <mergeCell ref="L27:L32"/>
    <mergeCell ref="E6:F6"/>
    <mergeCell ref="H6:I6"/>
    <mergeCell ref="E7:F7"/>
    <mergeCell ref="H7:I7"/>
    <mergeCell ref="L24:L26"/>
    <mergeCell ref="H29:J29"/>
    <mergeCell ref="C32:K32"/>
    <mergeCell ref="K8:K11"/>
    <mergeCell ref="K17:K20"/>
    <mergeCell ref="L17:L20"/>
    <mergeCell ref="L8:L11"/>
    <mergeCell ref="C15:C20"/>
    <mergeCell ref="E16:J16"/>
    <mergeCell ref="D15:D16"/>
    <mergeCell ref="E17:J17"/>
  </mergeCells>
  <phoneticPr fontId="3"/>
  <pageMargins left="0.31496062992125984" right="0.31496062992125984" top="0.35433070866141736" bottom="0.35433070866141736" header="0.31496062992125984" footer="0.31496062992125984"/>
  <pageSetup paperSize="9" scale="5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view="pageBreakPreview" zoomScale="85" zoomScaleNormal="100" zoomScaleSheetLayoutView="85" workbookViewId="0">
      <selection activeCell="E8" sqref="E8:J8"/>
    </sheetView>
  </sheetViews>
  <sheetFormatPr defaultRowHeight="18.75" x14ac:dyDescent="0.4"/>
  <cols>
    <col min="1" max="1" width="4.25" customWidth="1"/>
    <col min="2" max="2" width="30.125" customWidth="1"/>
    <col min="3" max="3" width="11.125" customWidth="1"/>
    <col min="4" max="4" width="8.875" customWidth="1"/>
    <col min="5" max="10" width="11.25" customWidth="1"/>
    <col min="11" max="11" width="11.5" customWidth="1"/>
  </cols>
  <sheetData>
    <row r="1" spans="1:11" ht="24" x14ac:dyDescent="0.4">
      <c r="A1" s="7" t="s">
        <v>96</v>
      </c>
      <c r="B1" s="6"/>
      <c r="C1" s="6"/>
      <c r="K1" s="13" t="s">
        <v>10</v>
      </c>
    </row>
    <row r="2" spans="1:11" ht="24" x14ac:dyDescent="0.4">
      <c r="A2" s="7"/>
      <c r="B2" s="6"/>
      <c r="C2" s="6"/>
    </row>
    <row r="3" spans="1:11" x14ac:dyDescent="0.4">
      <c r="A3" s="238" t="s">
        <v>8</v>
      </c>
      <c r="B3" s="238"/>
      <c r="C3" s="239" t="s">
        <v>9</v>
      </c>
      <c r="D3" s="240"/>
      <c r="E3" s="240"/>
      <c r="F3" s="240"/>
      <c r="G3" s="240"/>
      <c r="H3" s="240"/>
      <c r="I3" s="240"/>
      <c r="J3" s="240"/>
      <c r="K3" s="241"/>
    </row>
    <row r="4" spans="1:11" x14ac:dyDescent="0.4">
      <c r="A4" s="242" t="s">
        <v>5</v>
      </c>
      <c r="B4" s="243"/>
      <c r="C4" s="19"/>
      <c r="D4" s="246" t="s">
        <v>0</v>
      </c>
      <c r="E4" s="231" t="s">
        <v>97</v>
      </c>
      <c r="F4" s="231"/>
      <c r="G4" s="231"/>
      <c r="H4" s="231"/>
      <c r="I4" s="231"/>
      <c r="J4" s="231"/>
      <c r="K4" s="231"/>
    </row>
    <row r="5" spans="1:11" x14ac:dyDescent="0.4">
      <c r="A5" s="244"/>
      <c r="B5" s="245"/>
      <c r="C5" s="20"/>
      <c r="D5" s="247"/>
      <c r="E5" s="231" t="s">
        <v>1</v>
      </c>
      <c r="F5" s="231"/>
      <c r="G5" s="231"/>
      <c r="H5" s="231" t="s">
        <v>2</v>
      </c>
      <c r="I5" s="231"/>
      <c r="J5" s="231"/>
      <c r="K5" s="21" t="s">
        <v>3</v>
      </c>
    </row>
    <row r="6" spans="1:11" x14ac:dyDescent="0.4">
      <c r="A6" s="12">
        <v>1</v>
      </c>
      <c r="B6" s="12" t="s">
        <v>98</v>
      </c>
      <c r="C6" s="18" t="s">
        <v>12</v>
      </c>
      <c r="D6" s="23" t="s">
        <v>6</v>
      </c>
      <c r="E6" s="448">
        <v>70</v>
      </c>
      <c r="F6" s="224"/>
      <c r="G6" s="11" t="s">
        <v>4</v>
      </c>
      <c r="H6" s="448">
        <v>30</v>
      </c>
      <c r="I6" s="224"/>
      <c r="J6" s="11" t="s">
        <v>4</v>
      </c>
      <c r="K6" s="24">
        <f>E6+H6</f>
        <v>100</v>
      </c>
    </row>
    <row r="7" spans="1:11" ht="30.75" customHeight="1" x14ac:dyDescent="0.4">
      <c r="A7" s="15"/>
      <c r="B7" s="216" t="s">
        <v>99</v>
      </c>
      <c r="C7" s="471" t="s">
        <v>11</v>
      </c>
      <c r="D7" s="473" t="s">
        <v>6</v>
      </c>
      <c r="E7" s="448">
        <v>60</v>
      </c>
      <c r="F7" s="224"/>
      <c r="G7" s="11" t="s">
        <v>4</v>
      </c>
      <c r="H7" s="448">
        <v>40</v>
      </c>
      <c r="I7" s="224"/>
      <c r="J7" s="11" t="s">
        <v>4</v>
      </c>
      <c r="K7" s="24">
        <f>E7+H7</f>
        <v>100</v>
      </c>
    </row>
    <row r="8" spans="1:11" x14ac:dyDescent="0.4">
      <c r="A8" s="15"/>
      <c r="B8" s="216"/>
      <c r="C8" s="471"/>
      <c r="D8" s="474"/>
      <c r="E8" s="468" t="s">
        <v>81</v>
      </c>
      <c r="F8" s="469"/>
      <c r="G8" s="469"/>
      <c r="H8" s="469"/>
      <c r="I8" s="469"/>
      <c r="J8" s="470"/>
      <c r="K8" s="492"/>
    </row>
    <row r="9" spans="1:11" x14ac:dyDescent="0.4">
      <c r="A9" s="15"/>
      <c r="B9" s="216"/>
      <c r="C9" s="471"/>
      <c r="D9" s="474"/>
      <c r="E9" s="21" t="s">
        <v>37</v>
      </c>
      <c r="F9" s="21" t="s">
        <v>38</v>
      </c>
      <c r="G9" s="21" t="s">
        <v>39</v>
      </c>
      <c r="H9" s="21" t="s">
        <v>38</v>
      </c>
      <c r="I9" s="21" t="s">
        <v>40</v>
      </c>
      <c r="J9" s="21" t="s">
        <v>41</v>
      </c>
      <c r="K9" s="493"/>
    </row>
    <row r="10" spans="1:11" ht="63" x14ac:dyDescent="0.4">
      <c r="A10" s="15"/>
      <c r="B10" s="216"/>
      <c r="C10" s="472"/>
      <c r="D10" s="475"/>
      <c r="E10" s="16" t="s">
        <v>100</v>
      </c>
      <c r="F10" s="17" t="s">
        <v>101</v>
      </c>
      <c r="G10" s="17" t="s">
        <v>102</v>
      </c>
      <c r="H10" s="17" t="s">
        <v>103</v>
      </c>
      <c r="I10" s="17" t="s">
        <v>104</v>
      </c>
      <c r="J10" s="17" t="s">
        <v>105</v>
      </c>
      <c r="K10" s="494"/>
    </row>
    <row r="11" spans="1:11" ht="51.75" customHeight="1" x14ac:dyDescent="0.4">
      <c r="A11" s="9"/>
      <c r="B11" s="217"/>
      <c r="C11" s="504" t="s">
        <v>106</v>
      </c>
      <c r="D11" s="451"/>
      <c r="E11" s="451"/>
      <c r="F11" s="451"/>
      <c r="G11" s="451"/>
      <c r="H11" s="451"/>
      <c r="I11" s="451"/>
      <c r="J11" s="451"/>
      <c r="K11" s="452"/>
    </row>
    <row r="12" spans="1:11" x14ac:dyDescent="0.4">
      <c r="A12" s="12">
        <v>2</v>
      </c>
      <c r="B12" s="37" t="s">
        <v>107</v>
      </c>
      <c r="C12" s="18" t="s">
        <v>12</v>
      </c>
      <c r="D12" s="23" t="s">
        <v>6</v>
      </c>
      <c r="E12" s="448"/>
      <c r="F12" s="224"/>
      <c r="G12" s="11" t="s">
        <v>4</v>
      </c>
      <c r="H12" s="448"/>
      <c r="I12" s="224"/>
      <c r="J12" s="11" t="s">
        <v>4</v>
      </c>
      <c r="K12" s="24"/>
    </row>
    <row r="13" spans="1:11" x14ac:dyDescent="0.4">
      <c r="A13" s="15"/>
      <c r="B13" s="495" t="s">
        <v>108</v>
      </c>
      <c r="C13" s="471" t="s">
        <v>11</v>
      </c>
      <c r="D13" s="473" t="s">
        <v>6</v>
      </c>
      <c r="E13" s="448"/>
      <c r="F13" s="224"/>
      <c r="G13" s="11" t="s">
        <v>4</v>
      </c>
      <c r="H13" s="448"/>
      <c r="I13" s="224"/>
      <c r="J13" s="11" t="s">
        <v>4</v>
      </c>
      <c r="K13" s="24"/>
    </row>
    <row r="14" spans="1:11" x14ac:dyDescent="0.4">
      <c r="A14" s="8"/>
      <c r="B14" s="505"/>
      <c r="C14" s="471"/>
      <c r="D14" s="474"/>
      <c r="E14" s="468" t="s">
        <v>81</v>
      </c>
      <c r="F14" s="469"/>
      <c r="G14" s="469"/>
      <c r="H14" s="469"/>
      <c r="I14" s="469"/>
      <c r="J14" s="470"/>
      <c r="K14" s="492"/>
    </row>
    <row r="15" spans="1:11" x14ac:dyDescent="0.4">
      <c r="A15" s="8"/>
      <c r="B15" s="505"/>
      <c r="C15" s="471"/>
      <c r="D15" s="474"/>
      <c r="E15" s="21" t="s">
        <v>37</v>
      </c>
      <c r="F15" s="21" t="s">
        <v>38</v>
      </c>
      <c r="G15" s="21" t="s">
        <v>39</v>
      </c>
      <c r="H15" s="21" t="s">
        <v>38</v>
      </c>
      <c r="I15" s="21" t="s">
        <v>40</v>
      </c>
      <c r="J15" s="21" t="s">
        <v>41</v>
      </c>
      <c r="K15" s="493"/>
    </row>
    <row r="16" spans="1:11" ht="60" customHeight="1" x14ac:dyDescent="0.4">
      <c r="A16" s="8"/>
      <c r="B16" s="505"/>
      <c r="C16" s="472"/>
      <c r="D16" s="475"/>
      <c r="E16" s="16"/>
      <c r="F16" s="17"/>
      <c r="G16" s="17"/>
      <c r="H16" s="17"/>
      <c r="I16" s="17"/>
      <c r="J16" s="17"/>
      <c r="K16" s="494"/>
    </row>
    <row r="17" spans="1:11" ht="51" customHeight="1" x14ac:dyDescent="0.4">
      <c r="A17" s="9"/>
      <c r="B17" s="506"/>
      <c r="C17" s="504" t="s">
        <v>106</v>
      </c>
      <c r="D17" s="451"/>
      <c r="E17" s="451"/>
      <c r="F17" s="451"/>
      <c r="G17" s="451"/>
      <c r="H17" s="451"/>
      <c r="I17" s="451"/>
      <c r="J17" s="451"/>
      <c r="K17" s="452"/>
    </row>
    <row r="18" spans="1:11" x14ac:dyDescent="0.4">
      <c r="A18" s="12">
        <v>3</v>
      </c>
      <c r="B18" s="37" t="s">
        <v>109</v>
      </c>
      <c r="C18" s="18" t="s">
        <v>12</v>
      </c>
      <c r="D18" s="23" t="s">
        <v>6</v>
      </c>
      <c r="E18" s="448"/>
      <c r="F18" s="224"/>
      <c r="G18" s="11" t="s">
        <v>4</v>
      </c>
      <c r="H18" s="448"/>
      <c r="I18" s="224"/>
      <c r="J18" s="11" t="s">
        <v>4</v>
      </c>
      <c r="K18" s="24">
        <f>E18+H18</f>
        <v>0</v>
      </c>
    </row>
    <row r="19" spans="1:11" x14ac:dyDescent="0.4">
      <c r="A19" s="15"/>
      <c r="B19" s="216" t="s">
        <v>110</v>
      </c>
      <c r="C19" s="471" t="s">
        <v>11</v>
      </c>
      <c r="D19" s="473" t="s">
        <v>6</v>
      </c>
      <c r="E19" s="448"/>
      <c r="F19" s="224"/>
      <c r="G19" s="11" t="s">
        <v>4</v>
      </c>
      <c r="H19" s="448"/>
      <c r="I19" s="224"/>
      <c r="J19" s="11" t="s">
        <v>4</v>
      </c>
      <c r="K19" s="24">
        <f>E19+H19</f>
        <v>0</v>
      </c>
    </row>
    <row r="20" spans="1:11" x14ac:dyDescent="0.4">
      <c r="A20" s="8"/>
      <c r="B20" s="216"/>
      <c r="C20" s="471"/>
      <c r="D20" s="474"/>
      <c r="E20" s="468" t="s">
        <v>81</v>
      </c>
      <c r="F20" s="469"/>
      <c r="G20" s="469"/>
      <c r="H20" s="469"/>
      <c r="I20" s="469"/>
      <c r="J20" s="470"/>
      <c r="K20" s="492"/>
    </row>
    <row r="21" spans="1:11" x14ac:dyDescent="0.4">
      <c r="A21" s="8"/>
      <c r="B21" s="216"/>
      <c r="C21" s="471"/>
      <c r="D21" s="474"/>
      <c r="E21" s="21" t="s">
        <v>37</v>
      </c>
      <c r="F21" s="21" t="s">
        <v>38</v>
      </c>
      <c r="G21" s="21" t="s">
        <v>39</v>
      </c>
      <c r="H21" s="21" t="s">
        <v>38</v>
      </c>
      <c r="I21" s="21" t="s">
        <v>40</v>
      </c>
      <c r="J21" s="21" t="s">
        <v>41</v>
      </c>
      <c r="K21" s="493"/>
    </row>
    <row r="22" spans="1:11" ht="47.25" x14ac:dyDescent="0.4">
      <c r="A22" s="8"/>
      <c r="B22" s="216"/>
      <c r="C22" s="472"/>
      <c r="D22" s="475"/>
      <c r="E22" s="16" t="s">
        <v>42</v>
      </c>
      <c r="F22" s="17" t="s">
        <v>82</v>
      </c>
      <c r="G22" s="17" t="s">
        <v>83</v>
      </c>
      <c r="H22" s="17" t="s">
        <v>84</v>
      </c>
      <c r="I22" s="17" t="s">
        <v>82</v>
      </c>
      <c r="J22" s="17" t="s">
        <v>85</v>
      </c>
      <c r="K22" s="494"/>
    </row>
    <row r="23" spans="1:11" ht="46.5" customHeight="1" x14ac:dyDescent="0.4">
      <c r="A23" s="9"/>
      <c r="B23" s="503"/>
      <c r="C23" s="504" t="s">
        <v>106</v>
      </c>
      <c r="D23" s="451"/>
      <c r="E23" s="451"/>
      <c r="F23" s="451"/>
      <c r="G23" s="451"/>
      <c r="H23" s="451"/>
      <c r="I23" s="451"/>
      <c r="J23" s="451"/>
      <c r="K23" s="452"/>
    </row>
    <row r="24" spans="1:11" x14ac:dyDescent="0.4">
      <c r="A24" s="12">
        <v>4</v>
      </c>
      <c r="B24" s="12"/>
      <c r="C24" s="18" t="s">
        <v>12</v>
      </c>
      <c r="D24" s="23" t="s">
        <v>6</v>
      </c>
      <c r="E24" s="448"/>
      <c r="F24" s="224"/>
      <c r="G24" s="11" t="s">
        <v>4</v>
      </c>
      <c r="H24" s="448"/>
      <c r="I24" s="224"/>
      <c r="J24" s="11" t="s">
        <v>4</v>
      </c>
      <c r="K24" s="24">
        <f>E24+H24</f>
        <v>0</v>
      </c>
    </row>
    <row r="25" spans="1:11" x14ac:dyDescent="0.4">
      <c r="A25" s="15"/>
      <c r="B25" s="15"/>
      <c r="C25" s="471" t="s">
        <v>11</v>
      </c>
      <c r="D25" s="473" t="s">
        <v>111</v>
      </c>
      <c r="E25" s="448"/>
      <c r="F25" s="224"/>
      <c r="G25" s="11" t="s">
        <v>4</v>
      </c>
      <c r="H25" s="448"/>
      <c r="I25" s="224"/>
      <c r="J25" s="11" t="s">
        <v>4</v>
      </c>
      <c r="K25" s="24">
        <f>E25+H25</f>
        <v>0</v>
      </c>
    </row>
    <row r="26" spans="1:11" x14ac:dyDescent="0.4">
      <c r="A26" s="8"/>
      <c r="B26" s="507"/>
      <c r="C26" s="471"/>
      <c r="D26" s="474"/>
      <c r="E26" s="468" t="s">
        <v>81</v>
      </c>
      <c r="F26" s="469"/>
      <c r="G26" s="469"/>
      <c r="H26" s="469"/>
      <c r="I26" s="469"/>
      <c r="J26" s="470"/>
      <c r="K26" s="492">
        <f>SUM(K24:K25)</f>
        <v>0</v>
      </c>
    </row>
    <row r="27" spans="1:11" x14ac:dyDescent="0.4">
      <c r="A27" s="8"/>
      <c r="B27" s="507"/>
      <c r="C27" s="471"/>
      <c r="D27" s="474"/>
      <c r="E27" s="21" t="s">
        <v>37</v>
      </c>
      <c r="F27" s="21" t="s">
        <v>38</v>
      </c>
      <c r="G27" s="21" t="s">
        <v>39</v>
      </c>
      <c r="H27" s="21" t="s">
        <v>38</v>
      </c>
      <c r="I27" s="21" t="s">
        <v>40</v>
      </c>
      <c r="J27" s="21" t="s">
        <v>41</v>
      </c>
      <c r="K27" s="493"/>
    </row>
    <row r="28" spans="1:11" ht="47.25" x14ac:dyDescent="0.4">
      <c r="A28" s="8"/>
      <c r="B28" s="507"/>
      <c r="C28" s="472"/>
      <c r="D28" s="475"/>
      <c r="E28" s="16" t="s">
        <v>42</v>
      </c>
      <c r="F28" s="17" t="s">
        <v>82</v>
      </c>
      <c r="G28" s="17" t="s">
        <v>83</v>
      </c>
      <c r="H28" s="17" t="s">
        <v>84</v>
      </c>
      <c r="I28" s="17" t="s">
        <v>82</v>
      </c>
      <c r="J28" s="17" t="s">
        <v>85</v>
      </c>
      <c r="K28" s="494"/>
    </row>
    <row r="29" spans="1:11" ht="54.75" customHeight="1" x14ac:dyDescent="0.4">
      <c r="A29" s="9"/>
      <c r="B29" s="508"/>
      <c r="C29" s="509"/>
      <c r="D29" s="451"/>
      <c r="E29" s="451"/>
      <c r="F29" s="451"/>
      <c r="G29" s="451"/>
      <c r="H29" s="451"/>
      <c r="I29" s="451"/>
      <c r="J29" s="451"/>
      <c r="K29" s="452"/>
    </row>
    <row r="30" spans="1:11" x14ac:dyDescent="0.4">
      <c r="A30" s="12">
        <v>5</v>
      </c>
      <c r="B30" s="12"/>
      <c r="C30" s="18" t="s">
        <v>12</v>
      </c>
      <c r="D30" s="23" t="s">
        <v>6</v>
      </c>
      <c r="E30" s="448"/>
      <c r="F30" s="224"/>
      <c r="G30" s="11" t="s">
        <v>4</v>
      </c>
      <c r="H30" s="448"/>
      <c r="I30" s="224"/>
      <c r="J30" s="11" t="s">
        <v>4</v>
      </c>
      <c r="K30" s="24">
        <f>E30+H30</f>
        <v>0</v>
      </c>
    </row>
    <row r="31" spans="1:11" x14ac:dyDescent="0.4">
      <c r="A31" s="15"/>
      <c r="B31" s="15"/>
      <c r="C31" s="471" t="s">
        <v>11</v>
      </c>
      <c r="D31" s="473" t="s">
        <v>6</v>
      </c>
      <c r="E31" s="448"/>
      <c r="F31" s="224"/>
      <c r="G31" s="11" t="s">
        <v>4</v>
      </c>
      <c r="H31" s="448"/>
      <c r="I31" s="224"/>
      <c r="J31" s="11" t="s">
        <v>4</v>
      </c>
      <c r="K31" s="24">
        <f>E31+H31</f>
        <v>0</v>
      </c>
    </row>
    <row r="32" spans="1:11" x14ac:dyDescent="0.4">
      <c r="A32" s="8"/>
      <c r="B32" s="8"/>
      <c r="C32" s="471"/>
      <c r="D32" s="474"/>
      <c r="E32" s="468" t="s">
        <v>81</v>
      </c>
      <c r="F32" s="469"/>
      <c r="G32" s="469"/>
      <c r="H32" s="469"/>
      <c r="I32" s="469"/>
      <c r="J32" s="470"/>
      <c r="K32" s="492">
        <f>SUM(K30:K31)</f>
        <v>0</v>
      </c>
    </row>
    <row r="33" spans="1:11" x14ac:dyDescent="0.4">
      <c r="A33" s="8"/>
      <c r="B33" s="8"/>
      <c r="C33" s="471"/>
      <c r="D33" s="474"/>
      <c r="E33" s="21" t="s">
        <v>37</v>
      </c>
      <c r="F33" s="21" t="s">
        <v>38</v>
      </c>
      <c r="G33" s="21" t="s">
        <v>39</v>
      </c>
      <c r="H33" s="21" t="s">
        <v>38</v>
      </c>
      <c r="I33" s="21" t="s">
        <v>40</v>
      </c>
      <c r="J33" s="21" t="s">
        <v>41</v>
      </c>
      <c r="K33" s="493"/>
    </row>
    <row r="34" spans="1:11" ht="47.25" x14ac:dyDescent="0.4">
      <c r="A34" s="8"/>
      <c r="B34" s="8"/>
      <c r="C34" s="472"/>
      <c r="D34" s="475"/>
      <c r="E34" s="16" t="s">
        <v>42</v>
      </c>
      <c r="F34" s="17" t="s">
        <v>82</v>
      </c>
      <c r="G34" s="17" t="s">
        <v>83</v>
      </c>
      <c r="H34" s="17" t="s">
        <v>84</v>
      </c>
      <c r="I34" s="17" t="s">
        <v>82</v>
      </c>
      <c r="J34" s="17" t="s">
        <v>85</v>
      </c>
      <c r="K34" s="494"/>
    </row>
    <row r="35" spans="1:11" ht="65.25" customHeight="1" x14ac:dyDescent="0.4">
      <c r="A35" s="9"/>
      <c r="B35" s="9"/>
      <c r="C35" s="509"/>
      <c r="D35" s="451"/>
      <c r="E35" s="451"/>
      <c r="F35" s="451"/>
      <c r="G35" s="451"/>
      <c r="H35" s="451"/>
      <c r="I35" s="451"/>
      <c r="J35" s="451"/>
      <c r="K35" s="452"/>
    </row>
    <row r="36" spans="1:11" x14ac:dyDescent="0.4">
      <c r="A36" s="12">
        <v>6</v>
      </c>
      <c r="B36" s="12"/>
      <c r="C36" s="18" t="s">
        <v>12</v>
      </c>
      <c r="D36" s="23" t="s">
        <v>6</v>
      </c>
      <c r="E36" s="448"/>
      <c r="F36" s="224"/>
      <c r="G36" s="11" t="s">
        <v>4</v>
      </c>
      <c r="H36" s="448"/>
      <c r="I36" s="224"/>
      <c r="J36" s="11" t="s">
        <v>4</v>
      </c>
      <c r="K36" s="24">
        <f>E36+H36</f>
        <v>0</v>
      </c>
    </row>
    <row r="37" spans="1:11" x14ac:dyDescent="0.4">
      <c r="A37" s="15"/>
      <c r="B37" s="15"/>
      <c r="C37" s="471" t="s">
        <v>11</v>
      </c>
      <c r="D37" s="473" t="s">
        <v>6</v>
      </c>
      <c r="E37" s="448"/>
      <c r="F37" s="224"/>
      <c r="G37" s="11" t="s">
        <v>4</v>
      </c>
      <c r="H37" s="448"/>
      <c r="I37" s="224"/>
      <c r="J37" s="11" t="s">
        <v>4</v>
      </c>
      <c r="K37" s="24">
        <f>E37+H37</f>
        <v>0</v>
      </c>
    </row>
    <row r="38" spans="1:11" x14ac:dyDescent="0.4">
      <c r="A38" s="8"/>
      <c r="B38" s="8"/>
      <c r="C38" s="471"/>
      <c r="D38" s="474"/>
      <c r="E38" s="468" t="s">
        <v>81</v>
      </c>
      <c r="F38" s="469"/>
      <c r="G38" s="469"/>
      <c r="H38" s="469"/>
      <c r="I38" s="469"/>
      <c r="J38" s="470"/>
      <c r="K38" s="492">
        <f>SUM(K36:K37)</f>
        <v>0</v>
      </c>
    </row>
    <row r="39" spans="1:11" x14ac:dyDescent="0.4">
      <c r="A39" s="8"/>
      <c r="B39" s="8"/>
      <c r="C39" s="471"/>
      <c r="D39" s="474"/>
      <c r="E39" s="21" t="s">
        <v>37</v>
      </c>
      <c r="F39" s="21" t="s">
        <v>38</v>
      </c>
      <c r="G39" s="21" t="s">
        <v>39</v>
      </c>
      <c r="H39" s="21" t="s">
        <v>38</v>
      </c>
      <c r="I39" s="21" t="s">
        <v>40</v>
      </c>
      <c r="J39" s="21" t="s">
        <v>41</v>
      </c>
      <c r="K39" s="493"/>
    </row>
    <row r="40" spans="1:11" ht="47.25" x14ac:dyDescent="0.4">
      <c r="A40" s="8"/>
      <c r="B40" s="8"/>
      <c r="C40" s="472"/>
      <c r="D40" s="475"/>
      <c r="E40" s="16" t="s">
        <v>42</v>
      </c>
      <c r="F40" s="17" t="s">
        <v>82</v>
      </c>
      <c r="G40" s="17" t="s">
        <v>83</v>
      </c>
      <c r="H40" s="17" t="s">
        <v>84</v>
      </c>
      <c r="I40" s="17" t="s">
        <v>82</v>
      </c>
      <c r="J40" s="17" t="s">
        <v>85</v>
      </c>
      <c r="K40" s="494"/>
    </row>
    <row r="41" spans="1:11" x14ac:dyDescent="0.4">
      <c r="A41" s="9"/>
      <c r="B41" s="9"/>
      <c r="C41" s="509"/>
      <c r="D41" s="451"/>
      <c r="E41" s="451"/>
      <c r="F41" s="451"/>
      <c r="G41" s="451"/>
      <c r="H41" s="451"/>
      <c r="I41" s="451"/>
      <c r="J41" s="451"/>
      <c r="K41" s="452"/>
    </row>
    <row r="42" spans="1:11" x14ac:dyDescent="0.4">
      <c r="A42" s="12">
        <v>7</v>
      </c>
      <c r="B42" s="12"/>
      <c r="C42" s="18" t="s">
        <v>12</v>
      </c>
      <c r="D42" s="23" t="s">
        <v>112</v>
      </c>
      <c r="E42" s="448"/>
      <c r="F42" s="224"/>
      <c r="G42" s="11" t="s">
        <v>4</v>
      </c>
      <c r="H42" s="448"/>
      <c r="I42" s="224"/>
      <c r="J42" s="11" t="s">
        <v>4</v>
      </c>
      <c r="K42" s="24">
        <f>E42+H42</f>
        <v>0</v>
      </c>
    </row>
    <row r="43" spans="1:11" x14ac:dyDescent="0.4">
      <c r="A43" s="15"/>
      <c r="B43" s="15"/>
      <c r="C43" s="471" t="s">
        <v>11</v>
      </c>
      <c r="D43" s="473" t="s">
        <v>111</v>
      </c>
      <c r="E43" s="448"/>
      <c r="F43" s="224"/>
      <c r="G43" s="11" t="s">
        <v>4</v>
      </c>
      <c r="H43" s="448"/>
      <c r="I43" s="224"/>
      <c r="J43" s="11" t="s">
        <v>4</v>
      </c>
      <c r="K43" s="24">
        <f>E43+H43</f>
        <v>0</v>
      </c>
    </row>
    <row r="44" spans="1:11" x14ac:dyDescent="0.4">
      <c r="A44" s="8"/>
      <c r="B44" s="8"/>
      <c r="C44" s="471"/>
      <c r="D44" s="474"/>
      <c r="E44" s="468" t="s">
        <v>81</v>
      </c>
      <c r="F44" s="469"/>
      <c r="G44" s="469"/>
      <c r="H44" s="469"/>
      <c r="I44" s="469"/>
      <c r="J44" s="470"/>
      <c r="K44" s="492">
        <f>SUM(K42:K43)</f>
        <v>0</v>
      </c>
    </row>
    <row r="45" spans="1:11" x14ac:dyDescent="0.4">
      <c r="A45" s="8"/>
      <c r="B45" s="8"/>
      <c r="C45" s="471"/>
      <c r="D45" s="474"/>
      <c r="E45" s="21" t="s">
        <v>37</v>
      </c>
      <c r="F45" s="21" t="s">
        <v>38</v>
      </c>
      <c r="G45" s="21" t="s">
        <v>39</v>
      </c>
      <c r="H45" s="21" t="s">
        <v>38</v>
      </c>
      <c r="I45" s="21" t="s">
        <v>40</v>
      </c>
      <c r="J45" s="21" t="s">
        <v>41</v>
      </c>
      <c r="K45" s="493"/>
    </row>
    <row r="46" spans="1:11" ht="47.25" x14ac:dyDescent="0.4">
      <c r="A46" s="8"/>
      <c r="B46" s="8"/>
      <c r="C46" s="472"/>
      <c r="D46" s="475"/>
      <c r="E46" s="16" t="s">
        <v>42</v>
      </c>
      <c r="F46" s="17" t="s">
        <v>82</v>
      </c>
      <c r="G46" s="17" t="s">
        <v>83</v>
      </c>
      <c r="H46" s="17" t="s">
        <v>84</v>
      </c>
      <c r="I46" s="17" t="s">
        <v>82</v>
      </c>
      <c r="J46" s="17" t="s">
        <v>85</v>
      </c>
      <c r="K46" s="494"/>
    </row>
    <row r="47" spans="1:11" x14ac:dyDescent="0.4">
      <c r="A47" s="9"/>
      <c r="B47" s="9"/>
      <c r="C47" s="509" t="s">
        <v>113</v>
      </c>
      <c r="D47" s="451"/>
      <c r="E47" s="451"/>
      <c r="F47" s="451"/>
      <c r="G47" s="451"/>
      <c r="H47" s="451"/>
      <c r="I47" s="451"/>
      <c r="J47" s="451"/>
      <c r="K47" s="452"/>
    </row>
    <row r="48" spans="1:11" x14ac:dyDescent="0.4">
      <c r="A48" s="12">
        <v>8</v>
      </c>
      <c r="B48" s="12"/>
      <c r="C48" s="18" t="s">
        <v>12</v>
      </c>
      <c r="D48" s="23" t="s">
        <v>111</v>
      </c>
      <c r="E48" s="448"/>
      <c r="F48" s="224"/>
      <c r="G48" s="11" t="s">
        <v>4</v>
      </c>
      <c r="H48" s="448"/>
      <c r="I48" s="224"/>
      <c r="J48" s="11" t="s">
        <v>4</v>
      </c>
      <c r="K48" s="24">
        <f>E48+H48</f>
        <v>0</v>
      </c>
    </row>
    <row r="49" spans="1:11" x14ac:dyDescent="0.4">
      <c r="A49" s="15"/>
      <c r="B49" s="15"/>
      <c r="C49" s="471" t="s">
        <v>11</v>
      </c>
      <c r="D49" s="473" t="s">
        <v>6</v>
      </c>
      <c r="E49" s="448"/>
      <c r="F49" s="224"/>
      <c r="G49" s="11" t="s">
        <v>4</v>
      </c>
      <c r="H49" s="448"/>
      <c r="I49" s="224"/>
      <c r="J49" s="11" t="s">
        <v>4</v>
      </c>
      <c r="K49" s="24">
        <f>E49+H49</f>
        <v>0</v>
      </c>
    </row>
    <row r="50" spans="1:11" x14ac:dyDescent="0.4">
      <c r="A50" s="8"/>
      <c r="B50" s="8"/>
      <c r="C50" s="471"/>
      <c r="D50" s="474"/>
      <c r="E50" s="468" t="s">
        <v>81</v>
      </c>
      <c r="F50" s="469"/>
      <c r="G50" s="469"/>
      <c r="H50" s="469"/>
      <c r="I50" s="469"/>
      <c r="J50" s="470"/>
      <c r="K50" s="492">
        <f>SUM(K48:K49)</f>
        <v>0</v>
      </c>
    </row>
    <row r="51" spans="1:11" x14ac:dyDescent="0.4">
      <c r="A51" s="8"/>
      <c r="B51" s="8"/>
      <c r="C51" s="471"/>
      <c r="D51" s="474"/>
      <c r="E51" s="21" t="s">
        <v>37</v>
      </c>
      <c r="F51" s="21" t="s">
        <v>38</v>
      </c>
      <c r="G51" s="21" t="s">
        <v>39</v>
      </c>
      <c r="H51" s="21" t="s">
        <v>38</v>
      </c>
      <c r="I51" s="21" t="s">
        <v>40</v>
      </c>
      <c r="J51" s="21" t="s">
        <v>41</v>
      </c>
      <c r="K51" s="493"/>
    </row>
    <row r="52" spans="1:11" ht="47.25" x14ac:dyDescent="0.4">
      <c r="A52" s="8"/>
      <c r="B52" s="8"/>
      <c r="C52" s="472"/>
      <c r="D52" s="475"/>
      <c r="E52" s="16" t="s">
        <v>42</v>
      </c>
      <c r="F52" s="17" t="s">
        <v>82</v>
      </c>
      <c r="G52" s="17" t="s">
        <v>83</v>
      </c>
      <c r="H52" s="17" t="s">
        <v>84</v>
      </c>
      <c r="I52" s="17" t="s">
        <v>82</v>
      </c>
      <c r="J52" s="17" t="s">
        <v>85</v>
      </c>
      <c r="K52" s="494"/>
    </row>
    <row r="53" spans="1:11" x14ac:dyDescent="0.4">
      <c r="A53" s="10"/>
      <c r="B53" s="10"/>
      <c r="C53" s="509" t="s">
        <v>86</v>
      </c>
      <c r="D53" s="451"/>
      <c r="E53" s="451"/>
      <c r="F53" s="451"/>
      <c r="G53" s="451"/>
      <c r="H53" s="451"/>
      <c r="I53" s="451"/>
      <c r="J53" s="451"/>
      <c r="K53" s="452"/>
    </row>
    <row r="54" spans="1:11" x14ac:dyDescent="0.4">
      <c r="A54" s="12">
        <v>9</v>
      </c>
      <c r="B54" s="12" t="s">
        <v>91</v>
      </c>
      <c r="C54" s="18" t="s">
        <v>12</v>
      </c>
      <c r="D54" s="23" t="s">
        <v>6</v>
      </c>
      <c r="E54" s="448"/>
      <c r="F54" s="224"/>
      <c r="G54" s="11" t="s">
        <v>4</v>
      </c>
      <c r="H54" s="448"/>
      <c r="I54" s="224"/>
      <c r="J54" s="11" t="s">
        <v>4</v>
      </c>
      <c r="K54" s="24">
        <f>E54+H54</f>
        <v>0</v>
      </c>
    </row>
    <row r="55" spans="1:11" x14ac:dyDescent="0.4">
      <c r="A55" s="15"/>
      <c r="B55" s="15"/>
      <c r="C55" s="471" t="s">
        <v>11</v>
      </c>
      <c r="D55" s="473" t="s">
        <v>6</v>
      </c>
      <c r="E55" s="448"/>
      <c r="F55" s="224"/>
      <c r="G55" s="11" t="s">
        <v>4</v>
      </c>
      <c r="H55" s="448"/>
      <c r="I55" s="224"/>
      <c r="J55" s="11" t="s">
        <v>4</v>
      </c>
      <c r="K55" s="24">
        <f>E55+H55</f>
        <v>0</v>
      </c>
    </row>
    <row r="56" spans="1:11" x14ac:dyDescent="0.4">
      <c r="A56" s="8"/>
      <c r="B56" s="8"/>
      <c r="C56" s="471"/>
      <c r="D56" s="474"/>
      <c r="E56" s="468" t="s">
        <v>81</v>
      </c>
      <c r="F56" s="469"/>
      <c r="G56" s="469"/>
      <c r="H56" s="469"/>
      <c r="I56" s="469"/>
      <c r="J56" s="470"/>
      <c r="K56" s="492">
        <f>SUM(K54:K55)</f>
        <v>0</v>
      </c>
    </row>
    <row r="57" spans="1:11" x14ac:dyDescent="0.4">
      <c r="A57" s="8"/>
      <c r="B57" s="8"/>
      <c r="C57" s="471"/>
      <c r="D57" s="474"/>
      <c r="E57" s="21" t="s">
        <v>37</v>
      </c>
      <c r="F57" s="21" t="s">
        <v>38</v>
      </c>
      <c r="G57" s="21" t="s">
        <v>39</v>
      </c>
      <c r="H57" s="21" t="s">
        <v>38</v>
      </c>
      <c r="I57" s="21" t="s">
        <v>40</v>
      </c>
      <c r="J57" s="21" t="s">
        <v>41</v>
      </c>
      <c r="K57" s="493"/>
    </row>
    <row r="58" spans="1:11" ht="47.25" x14ac:dyDescent="0.4">
      <c r="A58" s="8"/>
      <c r="B58" s="8"/>
      <c r="C58" s="472"/>
      <c r="D58" s="475"/>
      <c r="E58" s="16" t="s">
        <v>42</v>
      </c>
      <c r="F58" s="17" t="s">
        <v>82</v>
      </c>
      <c r="G58" s="17" t="s">
        <v>83</v>
      </c>
      <c r="H58" s="17" t="s">
        <v>84</v>
      </c>
      <c r="I58" s="17" t="s">
        <v>82</v>
      </c>
      <c r="J58" s="17" t="s">
        <v>85</v>
      </c>
      <c r="K58" s="494"/>
    </row>
    <row r="59" spans="1:11" x14ac:dyDescent="0.4">
      <c r="A59" s="10"/>
      <c r="B59" s="10"/>
      <c r="C59" s="509" t="s">
        <v>114</v>
      </c>
      <c r="D59" s="451"/>
      <c r="E59" s="451"/>
      <c r="F59" s="451"/>
      <c r="G59" s="451"/>
      <c r="H59" s="451"/>
      <c r="I59" s="451"/>
      <c r="J59" s="451"/>
      <c r="K59" s="452"/>
    </row>
    <row r="60" spans="1:11" x14ac:dyDescent="0.4">
      <c r="A60" s="12">
        <v>10</v>
      </c>
      <c r="B60" s="12"/>
      <c r="C60" s="18" t="s">
        <v>12</v>
      </c>
      <c r="D60" s="23" t="s">
        <v>6</v>
      </c>
      <c r="E60" s="448"/>
      <c r="F60" s="224"/>
      <c r="G60" s="11" t="s">
        <v>4</v>
      </c>
      <c r="H60" s="448"/>
      <c r="I60" s="224"/>
      <c r="J60" s="11" t="s">
        <v>4</v>
      </c>
      <c r="K60" s="24">
        <f>E60+H60</f>
        <v>0</v>
      </c>
    </row>
    <row r="61" spans="1:11" x14ac:dyDescent="0.4">
      <c r="A61" s="15"/>
      <c r="B61" s="15"/>
      <c r="C61" s="471" t="s">
        <v>11</v>
      </c>
      <c r="D61" s="473" t="s">
        <v>112</v>
      </c>
      <c r="E61" s="448"/>
      <c r="F61" s="224"/>
      <c r="G61" s="11" t="s">
        <v>4</v>
      </c>
      <c r="H61" s="448"/>
      <c r="I61" s="224"/>
      <c r="J61" s="11" t="s">
        <v>4</v>
      </c>
      <c r="K61" s="24">
        <f>E61+H61</f>
        <v>0</v>
      </c>
    </row>
    <row r="62" spans="1:11" x14ac:dyDescent="0.4">
      <c r="A62" s="8"/>
      <c r="B62" s="8"/>
      <c r="C62" s="471"/>
      <c r="D62" s="474"/>
      <c r="E62" s="468" t="s">
        <v>81</v>
      </c>
      <c r="F62" s="469"/>
      <c r="G62" s="469"/>
      <c r="H62" s="469"/>
      <c r="I62" s="469"/>
      <c r="J62" s="470"/>
      <c r="K62" s="492">
        <f>SUM(K60:K61)</f>
        <v>0</v>
      </c>
    </row>
    <row r="63" spans="1:11" x14ac:dyDescent="0.4">
      <c r="A63" s="8"/>
      <c r="B63" s="8"/>
      <c r="C63" s="471"/>
      <c r="D63" s="474"/>
      <c r="E63" s="21" t="s">
        <v>37</v>
      </c>
      <c r="F63" s="21" t="s">
        <v>38</v>
      </c>
      <c r="G63" s="21" t="s">
        <v>39</v>
      </c>
      <c r="H63" s="21" t="s">
        <v>38</v>
      </c>
      <c r="I63" s="21" t="s">
        <v>40</v>
      </c>
      <c r="J63" s="21" t="s">
        <v>41</v>
      </c>
      <c r="K63" s="493"/>
    </row>
    <row r="64" spans="1:11" ht="47.25" x14ac:dyDescent="0.4">
      <c r="A64" s="8"/>
      <c r="B64" s="8"/>
      <c r="C64" s="472"/>
      <c r="D64" s="475"/>
      <c r="E64" s="16" t="s">
        <v>42</v>
      </c>
      <c r="F64" s="17" t="s">
        <v>82</v>
      </c>
      <c r="G64" s="17" t="s">
        <v>83</v>
      </c>
      <c r="H64" s="17" t="s">
        <v>84</v>
      </c>
      <c r="I64" s="17" t="s">
        <v>82</v>
      </c>
      <c r="J64" s="17" t="s">
        <v>85</v>
      </c>
      <c r="K64" s="494"/>
    </row>
    <row r="65" spans="1:11" x14ac:dyDescent="0.4">
      <c r="A65" s="10"/>
      <c r="B65" s="10"/>
      <c r="C65" s="509" t="s">
        <v>86</v>
      </c>
      <c r="D65" s="451"/>
      <c r="E65" s="451"/>
      <c r="F65" s="451"/>
      <c r="G65" s="451"/>
      <c r="H65" s="451"/>
      <c r="I65" s="451"/>
      <c r="J65" s="451"/>
      <c r="K65" s="452"/>
    </row>
    <row r="66" spans="1:11" x14ac:dyDescent="0.4">
      <c r="A66" s="12">
        <v>11</v>
      </c>
      <c r="B66" s="12" t="s">
        <v>94</v>
      </c>
      <c r="C66" s="18" t="s">
        <v>12</v>
      </c>
      <c r="D66" s="23" t="s">
        <v>6</v>
      </c>
      <c r="E66" s="448"/>
      <c r="F66" s="224"/>
      <c r="G66" s="11" t="s">
        <v>4</v>
      </c>
      <c r="H66" s="448"/>
      <c r="I66" s="224"/>
      <c r="J66" s="11" t="s">
        <v>4</v>
      </c>
      <c r="K66" s="24">
        <f>E66+H66</f>
        <v>0</v>
      </c>
    </row>
    <row r="67" spans="1:11" x14ac:dyDescent="0.4">
      <c r="A67" s="15"/>
      <c r="B67" s="15"/>
      <c r="C67" s="471" t="s">
        <v>11</v>
      </c>
      <c r="D67" s="473" t="s">
        <v>6</v>
      </c>
      <c r="E67" s="448"/>
      <c r="F67" s="224"/>
      <c r="G67" s="11" t="s">
        <v>4</v>
      </c>
      <c r="H67" s="448"/>
      <c r="I67" s="224"/>
      <c r="J67" s="11" t="s">
        <v>4</v>
      </c>
      <c r="K67" s="24">
        <f>E67+H67</f>
        <v>0</v>
      </c>
    </row>
    <row r="68" spans="1:11" x14ac:dyDescent="0.4">
      <c r="A68" s="8"/>
      <c r="B68" s="8"/>
      <c r="C68" s="471"/>
      <c r="D68" s="474"/>
      <c r="E68" s="468" t="s">
        <v>81</v>
      </c>
      <c r="F68" s="469"/>
      <c r="G68" s="469"/>
      <c r="H68" s="469"/>
      <c r="I68" s="469"/>
      <c r="J68" s="470"/>
      <c r="K68" s="492">
        <f>SUM(K66:K67)</f>
        <v>0</v>
      </c>
    </row>
    <row r="69" spans="1:11" x14ac:dyDescent="0.4">
      <c r="A69" s="8"/>
      <c r="B69" s="8"/>
      <c r="C69" s="471"/>
      <c r="D69" s="474"/>
      <c r="E69" s="21" t="s">
        <v>37</v>
      </c>
      <c r="F69" s="21" t="s">
        <v>38</v>
      </c>
      <c r="G69" s="21" t="s">
        <v>39</v>
      </c>
      <c r="H69" s="21" t="s">
        <v>38</v>
      </c>
      <c r="I69" s="21" t="s">
        <v>40</v>
      </c>
      <c r="J69" s="21" t="s">
        <v>41</v>
      </c>
      <c r="K69" s="493"/>
    </row>
    <row r="70" spans="1:11" ht="47.25" x14ac:dyDescent="0.4">
      <c r="A70" s="8"/>
      <c r="B70" s="8"/>
      <c r="C70" s="472"/>
      <c r="D70" s="475"/>
      <c r="E70" s="16" t="s">
        <v>42</v>
      </c>
      <c r="F70" s="17" t="s">
        <v>82</v>
      </c>
      <c r="G70" s="17" t="s">
        <v>83</v>
      </c>
      <c r="H70" s="17" t="s">
        <v>84</v>
      </c>
      <c r="I70" s="17" t="s">
        <v>82</v>
      </c>
      <c r="J70" s="17" t="s">
        <v>85</v>
      </c>
      <c r="K70" s="494"/>
    </row>
    <row r="71" spans="1:11" x14ac:dyDescent="0.4">
      <c r="A71" s="10"/>
      <c r="B71" s="10"/>
      <c r="C71" s="509" t="s">
        <v>113</v>
      </c>
      <c r="D71" s="451"/>
      <c r="E71" s="451"/>
      <c r="F71" s="451"/>
      <c r="G71" s="451"/>
      <c r="H71" s="451"/>
      <c r="I71" s="451"/>
      <c r="J71" s="451"/>
      <c r="K71" s="452"/>
    </row>
    <row r="72" spans="1:11" x14ac:dyDescent="0.4">
      <c r="A72" s="12">
        <v>12</v>
      </c>
      <c r="B72" s="12"/>
      <c r="C72" s="18" t="s">
        <v>12</v>
      </c>
      <c r="D72" s="23" t="s">
        <v>6</v>
      </c>
      <c r="E72" s="448"/>
      <c r="F72" s="224"/>
      <c r="G72" s="11" t="s">
        <v>4</v>
      </c>
      <c r="H72" s="448"/>
      <c r="I72" s="224"/>
      <c r="J72" s="11" t="s">
        <v>4</v>
      </c>
      <c r="K72" s="24">
        <f>E72+H72</f>
        <v>0</v>
      </c>
    </row>
    <row r="73" spans="1:11" x14ac:dyDescent="0.4">
      <c r="A73" s="15"/>
      <c r="B73" s="15"/>
      <c r="C73" s="471" t="s">
        <v>11</v>
      </c>
      <c r="D73" s="473" t="s">
        <v>6</v>
      </c>
      <c r="E73" s="448"/>
      <c r="F73" s="224"/>
      <c r="G73" s="11" t="s">
        <v>4</v>
      </c>
      <c r="H73" s="448"/>
      <c r="I73" s="224"/>
      <c r="J73" s="11" t="s">
        <v>4</v>
      </c>
      <c r="K73" s="24">
        <f>E73+H73</f>
        <v>0</v>
      </c>
    </row>
    <row r="74" spans="1:11" x14ac:dyDescent="0.4">
      <c r="A74" s="8"/>
      <c r="B74" s="8"/>
      <c r="C74" s="471"/>
      <c r="D74" s="474"/>
      <c r="E74" s="468" t="s">
        <v>81</v>
      </c>
      <c r="F74" s="469"/>
      <c r="G74" s="469"/>
      <c r="H74" s="469"/>
      <c r="I74" s="469"/>
      <c r="J74" s="470"/>
      <c r="K74" s="492">
        <f>SUM(K72:K73)</f>
        <v>0</v>
      </c>
    </row>
    <row r="75" spans="1:11" x14ac:dyDescent="0.4">
      <c r="A75" s="8"/>
      <c r="B75" s="8"/>
      <c r="C75" s="471"/>
      <c r="D75" s="474"/>
      <c r="E75" s="21" t="s">
        <v>37</v>
      </c>
      <c r="F75" s="21" t="s">
        <v>38</v>
      </c>
      <c r="G75" s="21" t="s">
        <v>39</v>
      </c>
      <c r="H75" s="21" t="s">
        <v>38</v>
      </c>
      <c r="I75" s="21" t="s">
        <v>40</v>
      </c>
      <c r="J75" s="21" t="s">
        <v>41</v>
      </c>
      <c r="K75" s="493"/>
    </row>
    <row r="76" spans="1:11" ht="47.25" x14ac:dyDescent="0.4">
      <c r="A76" s="8"/>
      <c r="B76" s="8"/>
      <c r="C76" s="472"/>
      <c r="D76" s="475"/>
      <c r="E76" s="16" t="s">
        <v>42</v>
      </c>
      <c r="F76" s="17" t="s">
        <v>82</v>
      </c>
      <c r="G76" s="17" t="s">
        <v>83</v>
      </c>
      <c r="H76" s="17" t="s">
        <v>84</v>
      </c>
      <c r="I76" s="17" t="s">
        <v>82</v>
      </c>
      <c r="J76" s="17" t="s">
        <v>85</v>
      </c>
      <c r="K76" s="494"/>
    </row>
    <row r="77" spans="1:11" x14ac:dyDescent="0.4">
      <c r="A77" s="10"/>
      <c r="B77" s="10"/>
      <c r="C77" s="509" t="s">
        <v>86</v>
      </c>
      <c r="D77" s="451"/>
      <c r="E77" s="451"/>
      <c r="F77" s="451"/>
      <c r="G77" s="451"/>
      <c r="H77" s="451"/>
      <c r="I77" s="451"/>
      <c r="J77" s="451"/>
      <c r="K77" s="452"/>
    </row>
  </sheetData>
  <mergeCells count="119">
    <mergeCell ref="C77:K77"/>
    <mergeCell ref="C71:K71"/>
    <mergeCell ref="E72:F72"/>
    <mergeCell ref="H72:I72"/>
    <mergeCell ref="C73:C76"/>
    <mergeCell ref="D73:D76"/>
    <mergeCell ref="E73:F73"/>
    <mergeCell ref="H73:I73"/>
    <mergeCell ref="E74:J74"/>
    <mergeCell ref="K74:K76"/>
    <mergeCell ref="C65:K65"/>
    <mergeCell ref="E66:F66"/>
    <mergeCell ref="H66:I66"/>
    <mergeCell ref="C67:C70"/>
    <mergeCell ref="D67:D70"/>
    <mergeCell ref="E67:F67"/>
    <mergeCell ref="H67:I67"/>
    <mergeCell ref="E68:J68"/>
    <mergeCell ref="K68:K70"/>
    <mergeCell ref="C59:K59"/>
    <mergeCell ref="E60:F60"/>
    <mergeCell ref="H60:I60"/>
    <mergeCell ref="C61:C64"/>
    <mergeCell ref="D61:D64"/>
    <mergeCell ref="E61:F61"/>
    <mergeCell ref="H61:I61"/>
    <mergeCell ref="E62:J62"/>
    <mergeCell ref="K62:K64"/>
    <mergeCell ref="C53:K53"/>
    <mergeCell ref="E54:F54"/>
    <mergeCell ref="H54:I54"/>
    <mergeCell ref="C55:C58"/>
    <mergeCell ref="D55:D58"/>
    <mergeCell ref="E55:F55"/>
    <mergeCell ref="H55:I55"/>
    <mergeCell ref="E56:J56"/>
    <mergeCell ref="K56:K58"/>
    <mergeCell ref="C47:K47"/>
    <mergeCell ref="E48:F48"/>
    <mergeCell ref="H48:I48"/>
    <mergeCell ref="C49:C52"/>
    <mergeCell ref="D49:D52"/>
    <mergeCell ref="E49:F49"/>
    <mergeCell ref="H49:I49"/>
    <mergeCell ref="E50:J50"/>
    <mergeCell ref="K50:K52"/>
    <mergeCell ref="C41:K41"/>
    <mergeCell ref="E42:F42"/>
    <mergeCell ref="H42:I42"/>
    <mergeCell ref="C43:C46"/>
    <mergeCell ref="D43:D46"/>
    <mergeCell ref="E43:F43"/>
    <mergeCell ref="H43:I43"/>
    <mergeCell ref="E44:J44"/>
    <mergeCell ref="K44:K46"/>
    <mergeCell ref="C35:K35"/>
    <mergeCell ref="E36:F36"/>
    <mergeCell ref="H36:I36"/>
    <mergeCell ref="C37:C40"/>
    <mergeCell ref="D37:D40"/>
    <mergeCell ref="E37:F37"/>
    <mergeCell ref="H37:I37"/>
    <mergeCell ref="E38:J38"/>
    <mergeCell ref="K38:K40"/>
    <mergeCell ref="C31:C34"/>
    <mergeCell ref="D31:D34"/>
    <mergeCell ref="E31:F31"/>
    <mergeCell ref="H31:I31"/>
    <mergeCell ref="E32:J32"/>
    <mergeCell ref="K32:K34"/>
    <mergeCell ref="B26:B29"/>
    <mergeCell ref="E26:J26"/>
    <mergeCell ref="K26:K28"/>
    <mergeCell ref="C29:K29"/>
    <mergeCell ref="E30:F30"/>
    <mergeCell ref="H30:I30"/>
    <mergeCell ref="E24:F24"/>
    <mergeCell ref="H24:I24"/>
    <mergeCell ref="C25:C28"/>
    <mergeCell ref="D25:D28"/>
    <mergeCell ref="E25:F25"/>
    <mergeCell ref="H25:I25"/>
    <mergeCell ref="K14:K16"/>
    <mergeCell ref="C17:K17"/>
    <mergeCell ref="E18:F18"/>
    <mergeCell ref="H18:I18"/>
    <mergeCell ref="B19:B23"/>
    <mergeCell ref="C19:C22"/>
    <mergeCell ref="D19:D22"/>
    <mergeCell ref="E19:F19"/>
    <mergeCell ref="H19:I19"/>
    <mergeCell ref="E20:J20"/>
    <mergeCell ref="K8:K10"/>
    <mergeCell ref="C11:K11"/>
    <mergeCell ref="E12:F12"/>
    <mergeCell ref="H12:I12"/>
    <mergeCell ref="B13:B17"/>
    <mergeCell ref="C13:C16"/>
    <mergeCell ref="D13:D16"/>
    <mergeCell ref="E13:F13"/>
    <mergeCell ref="H13:I13"/>
    <mergeCell ref="E14:J14"/>
    <mergeCell ref="K20:K22"/>
    <mergeCell ref="C23:K23"/>
    <mergeCell ref="E6:F6"/>
    <mergeCell ref="H6:I6"/>
    <mergeCell ref="B7:B11"/>
    <mergeCell ref="C7:C10"/>
    <mergeCell ref="D7:D10"/>
    <mergeCell ref="E7:F7"/>
    <mergeCell ref="H7:I7"/>
    <mergeCell ref="E8:J8"/>
    <mergeCell ref="A3:B3"/>
    <mergeCell ref="C3:K3"/>
    <mergeCell ref="A4:B5"/>
    <mergeCell ref="D4:D5"/>
    <mergeCell ref="E4:K4"/>
    <mergeCell ref="E5:G5"/>
    <mergeCell ref="H5:J5"/>
  </mergeCells>
  <phoneticPr fontId="3"/>
  <pageMargins left="0.7" right="0.7" top="0.75" bottom="0.75" header="0.3" footer="0.3"/>
  <pageSetup paperSize="9" scale="59" orientation="portrait" r:id="rId1"/>
  <rowBreaks count="1" manualBreakCount="1">
    <brk id="3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view="pageBreakPreview" zoomScale="85" zoomScaleNormal="100" zoomScaleSheetLayoutView="85" workbookViewId="0">
      <selection activeCell="A6" sqref="A6:K16"/>
    </sheetView>
  </sheetViews>
  <sheetFormatPr defaultRowHeight="18.75" x14ac:dyDescent="0.4"/>
  <cols>
    <col min="1" max="1" width="4.25" customWidth="1"/>
    <col min="2" max="2" width="30.125" customWidth="1"/>
    <col min="3" max="3" width="11.125" customWidth="1"/>
    <col min="4" max="4" width="9.875" customWidth="1"/>
    <col min="5" max="5" width="10.75" customWidth="1"/>
    <col min="6" max="6" width="10.625" customWidth="1"/>
    <col min="7" max="7" width="10.875" customWidth="1"/>
    <col min="8" max="8" width="11.25" customWidth="1"/>
    <col min="9" max="9" width="11.125" customWidth="1"/>
    <col min="10" max="10" width="11.25" customWidth="1"/>
    <col min="11" max="11" width="11.5" customWidth="1"/>
  </cols>
  <sheetData>
    <row r="1" spans="1:11" ht="26.25" customHeight="1" x14ac:dyDescent="0.4">
      <c r="A1" s="7" t="s">
        <v>24</v>
      </c>
      <c r="B1" s="6"/>
      <c r="C1" s="6"/>
      <c r="K1" s="13"/>
    </row>
    <row r="2" spans="1:11" ht="9.75" customHeight="1" x14ac:dyDescent="0.4">
      <c r="A2" s="7"/>
      <c r="B2" s="6"/>
      <c r="C2" s="6"/>
    </row>
    <row r="3" spans="1:11" ht="16.5" customHeight="1" x14ac:dyDescent="0.4">
      <c r="A3" s="238" t="s">
        <v>8</v>
      </c>
      <c r="B3" s="238"/>
      <c r="C3" s="239" t="s">
        <v>9</v>
      </c>
      <c r="D3" s="240"/>
      <c r="E3" s="240"/>
      <c r="F3" s="240"/>
      <c r="G3" s="240"/>
      <c r="H3" s="240"/>
      <c r="I3" s="240"/>
      <c r="J3" s="240"/>
      <c r="K3" s="241"/>
    </row>
    <row r="4" spans="1:11" ht="15.75" customHeight="1" x14ac:dyDescent="0.4">
      <c r="A4" s="242" t="s">
        <v>5</v>
      </c>
      <c r="B4" s="243"/>
      <c r="C4" s="19"/>
      <c r="D4" s="246" t="s">
        <v>0</v>
      </c>
      <c r="E4" s="231" t="s">
        <v>7</v>
      </c>
      <c r="F4" s="231"/>
      <c r="G4" s="231"/>
      <c r="H4" s="231"/>
      <c r="I4" s="231"/>
      <c r="J4" s="231"/>
      <c r="K4" s="231"/>
    </row>
    <row r="5" spans="1:11" ht="17.25" customHeight="1" x14ac:dyDescent="0.4">
      <c r="A5" s="244"/>
      <c r="B5" s="245"/>
      <c r="C5" s="20"/>
      <c r="D5" s="247"/>
      <c r="E5" s="231" t="s">
        <v>1</v>
      </c>
      <c r="F5" s="231"/>
      <c r="G5" s="231"/>
      <c r="H5" s="231" t="s">
        <v>2</v>
      </c>
      <c r="I5" s="231"/>
      <c r="J5" s="231"/>
      <c r="K5" s="21" t="s">
        <v>3</v>
      </c>
    </row>
    <row r="6" spans="1:11" ht="23.1" customHeight="1" x14ac:dyDescent="0.4">
      <c r="A6" s="25" t="s">
        <v>25</v>
      </c>
      <c r="B6" s="12" t="s">
        <v>26</v>
      </c>
      <c r="C6" s="18" t="s">
        <v>12</v>
      </c>
      <c r="D6" s="23" t="s">
        <v>27</v>
      </c>
      <c r="E6" s="448">
        <v>3</v>
      </c>
      <c r="F6" s="224"/>
      <c r="G6" s="11"/>
      <c r="H6" s="448">
        <v>3</v>
      </c>
      <c r="I6" s="224"/>
      <c r="J6" s="11"/>
      <c r="K6" s="24">
        <f>E6+H6</f>
        <v>6</v>
      </c>
    </row>
    <row r="7" spans="1:11" ht="23.1" customHeight="1" x14ac:dyDescent="0.4">
      <c r="A7" s="15"/>
      <c r="B7" s="495" t="s">
        <v>28</v>
      </c>
      <c r="C7" s="22" t="s">
        <v>11</v>
      </c>
      <c r="D7" s="26" t="s">
        <v>6</v>
      </c>
      <c r="E7" s="448">
        <v>60</v>
      </c>
      <c r="F7" s="224"/>
      <c r="G7" s="11" t="s">
        <v>4</v>
      </c>
      <c r="H7" s="448">
        <v>40</v>
      </c>
      <c r="I7" s="224"/>
      <c r="J7" s="11" t="s">
        <v>4</v>
      </c>
      <c r="K7" s="24">
        <f>E7+H7</f>
        <v>100</v>
      </c>
    </row>
    <row r="8" spans="1:11" ht="17.25" customHeight="1" x14ac:dyDescent="0.4">
      <c r="A8" s="15"/>
      <c r="B8" s="496"/>
      <c r="C8" s="27"/>
      <c r="D8" s="498" t="s">
        <v>29</v>
      </c>
      <c r="E8" s="499"/>
      <c r="F8" s="499"/>
      <c r="G8" s="499"/>
      <c r="H8" s="499"/>
      <c r="I8" s="499"/>
      <c r="J8" s="500"/>
      <c r="K8" s="476" t="s">
        <v>30</v>
      </c>
    </row>
    <row r="9" spans="1:11" ht="18.75" customHeight="1" x14ac:dyDescent="0.4">
      <c r="A9" s="15"/>
      <c r="B9" s="496"/>
      <c r="C9" s="27"/>
      <c r="D9" s="479" t="s">
        <v>31</v>
      </c>
      <c r="E9" s="480"/>
      <c r="F9" s="480"/>
      <c r="G9" s="480"/>
      <c r="H9" s="480"/>
      <c r="I9" s="480"/>
      <c r="J9" s="481"/>
      <c r="K9" s="477"/>
    </row>
    <row r="10" spans="1:11" ht="17.25" customHeight="1" x14ac:dyDescent="0.4">
      <c r="A10" s="15"/>
      <c r="B10" s="496"/>
      <c r="C10" s="27"/>
      <c r="D10" s="482" t="s">
        <v>32</v>
      </c>
      <c r="E10" s="483"/>
      <c r="F10" s="483"/>
      <c r="G10" s="483"/>
      <c r="H10" s="483"/>
      <c r="I10" s="483"/>
      <c r="J10" s="484"/>
      <c r="K10" s="478"/>
    </row>
    <row r="11" spans="1:11" ht="19.5" customHeight="1" x14ac:dyDescent="0.4">
      <c r="A11" s="15"/>
      <c r="B11" s="496"/>
      <c r="C11" s="27"/>
      <c r="D11" s="485" t="s">
        <v>33</v>
      </c>
      <c r="E11" s="486"/>
      <c r="F11" s="486"/>
      <c r="G11" s="486"/>
      <c r="H11" s="486"/>
      <c r="I11" s="486"/>
      <c r="J11" s="487"/>
      <c r="K11" s="477" t="s">
        <v>34</v>
      </c>
    </row>
    <row r="12" spans="1:11" ht="17.25" customHeight="1" x14ac:dyDescent="0.4">
      <c r="A12" s="15"/>
      <c r="B12" s="497"/>
      <c r="C12" s="27"/>
      <c r="D12" s="489" t="s">
        <v>35</v>
      </c>
      <c r="E12" s="490"/>
      <c r="F12" s="490"/>
      <c r="G12" s="490"/>
      <c r="H12" s="490"/>
      <c r="I12" s="490"/>
      <c r="J12" s="491"/>
      <c r="K12" s="477"/>
    </row>
    <row r="13" spans="1:11" ht="14.25" customHeight="1" x14ac:dyDescent="0.4">
      <c r="A13" s="15"/>
      <c r="B13" s="464" t="s">
        <v>36</v>
      </c>
      <c r="C13" s="27"/>
      <c r="D13" s="28"/>
      <c r="E13" s="231" t="s">
        <v>1</v>
      </c>
      <c r="F13" s="231"/>
      <c r="G13" s="231"/>
      <c r="H13" s="231" t="s">
        <v>2</v>
      </c>
      <c r="I13" s="231"/>
      <c r="J13" s="231"/>
      <c r="K13" s="477"/>
    </row>
    <row r="14" spans="1:11" ht="21.75" customHeight="1" x14ac:dyDescent="0.4">
      <c r="A14" s="15"/>
      <c r="B14" s="465"/>
      <c r="C14" s="27"/>
      <c r="D14" s="29"/>
      <c r="E14" s="21" t="s">
        <v>37</v>
      </c>
      <c r="F14" s="21" t="s">
        <v>38</v>
      </c>
      <c r="G14" s="21" t="s">
        <v>39</v>
      </c>
      <c r="H14" s="21" t="s">
        <v>38</v>
      </c>
      <c r="I14" s="21" t="s">
        <v>40</v>
      </c>
      <c r="J14" s="21" t="s">
        <v>41</v>
      </c>
      <c r="K14" s="488"/>
    </row>
    <row r="15" spans="1:11" ht="68.25" customHeight="1" x14ac:dyDescent="0.15">
      <c r="A15" s="15"/>
      <c r="B15" s="465"/>
      <c r="C15" s="30"/>
      <c r="D15" s="31"/>
      <c r="E15" s="32" t="s">
        <v>42</v>
      </c>
      <c r="F15" s="33" t="s">
        <v>43</v>
      </c>
      <c r="G15" s="33" t="s">
        <v>44</v>
      </c>
      <c r="H15" s="33" t="s">
        <v>45</v>
      </c>
      <c r="I15" s="33" t="s">
        <v>46</v>
      </c>
      <c r="J15" s="33" t="s">
        <v>47</v>
      </c>
      <c r="K15" s="34"/>
    </row>
    <row r="16" spans="1:11" ht="45.75" customHeight="1" x14ac:dyDescent="0.4">
      <c r="A16" s="9"/>
      <c r="B16" s="466"/>
      <c r="C16" s="449" t="s">
        <v>48</v>
      </c>
      <c r="D16" s="450"/>
      <c r="E16" s="451"/>
      <c r="F16" s="451"/>
      <c r="G16" s="451"/>
      <c r="H16" s="451"/>
      <c r="I16" s="451"/>
      <c r="J16" s="451"/>
      <c r="K16" s="452"/>
    </row>
    <row r="17" spans="1:11" ht="23.1" customHeight="1" x14ac:dyDescent="0.4">
      <c r="A17" s="12">
        <v>2</v>
      </c>
      <c r="B17" s="12" t="s">
        <v>49</v>
      </c>
      <c r="C17" s="18" t="s">
        <v>12</v>
      </c>
      <c r="D17" s="23" t="s">
        <v>50</v>
      </c>
      <c r="E17" s="448"/>
      <c r="F17" s="224"/>
      <c r="G17" s="11"/>
      <c r="H17" s="448"/>
      <c r="I17" s="224"/>
      <c r="J17" s="11"/>
      <c r="K17" s="24">
        <f>E17+H17</f>
        <v>0</v>
      </c>
    </row>
    <row r="18" spans="1:11" ht="23.1" customHeight="1" x14ac:dyDescent="0.4">
      <c r="A18" s="15"/>
      <c r="B18" s="495" t="s">
        <v>51</v>
      </c>
      <c r="C18" s="22" t="s">
        <v>11</v>
      </c>
      <c r="D18" s="26" t="s">
        <v>52</v>
      </c>
      <c r="E18" s="448"/>
      <c r="F18" s="224"/>
      <c r="G18" s="11" t="s">
        <v>4</v>
      </c>
      <c r="H18" s="448"/>
      <c r="I18" s="224"/>
      <c r="J18" s="11" t="s">
        <v>4</v>
      </c>
      <c r="K18" s="24">
        <f>E18+H18</f>
        <v>0</v>
      </c>
    </row>
    <row r="19" spans="1:11" ht="17.25" customHeight="1" x14ac:dyDescent="0.4">
      <c r="A19" s="15"/>
      <c r="B19" s="496"/>
      <c r="C19" s="27"/>
      <c r="D19" s="498" t="s">
        <v>53</v>
      </c>
      <c r="E19" s="499"/>
      <c r="F19" s="499"/>
      <c r="G19" s="499"/>
      <c r="H19" s="499"/>
      <c r="I19" s="499"/>
      <c r="J19" s="500"/>
      <c r="K19" s="476"/>
    </row>
    <row r="20" spans="1:11" ht="18.75" customHeight="1" x14ac:dyDescent="0.4">
      <c r="A20" s="15"/>
      <c r="B20" s="496"/>
      <c r="C20" s="27"/>
      <c r="D20" s="479" t="s">
        <v>54</v>
      </c>
      <c r="E20" s="480"/>
      <c r="F20" s="480"/>
      <c r="G20" s="480"/>
      <c r="H20" s="480"/>
      <c r="I20" s="480"/>
      <c r="J20" s="481"/>
      <c r="K20" s="477"/>
    </row>
    <row r="21" spans="1:11" ht="17.25" customHeight="1" x14ac:dyDescent="0.4">
      <c r="A21" s="15"/>
      <c r="B21" s="496"/>
      <c r="C21" s="27"/>
      <c r="D21" s="482" t="s">
        <v>55</v>
      </c>
      <c r="E21" s="483"/>
      <c r="F21" s="483"/>
      <c r="G21" s="483"/>
      <c r="H21" s="483"/>
      <c r="I21" s="483"/>
      <c r="J21" s="484"/>
      <c r="K21" s="478"/>
    </row>
    <row r="22" spans="1:11" ht="19.5" customHeight="1" x14ac:dyDescent="0.4">
      <c r="A22" s="15"/>
      <c r="B22" s="496"/>
      <c r="C22" s="27"/>
      <c r="D22" s="485" t="s">
        <v>56</v>
      </c>
      <c r="E22" s="486"/>
      <c r="F22" s="486"/>
      <c r="G22" s="486"/>
      <c r="H22" s="486"/>
      <c r="I22" s="486"/>
      <c r="J22" s="487"/>
      <c r="K22" s="477"/>
    </row>
    <row r="23" spans="1:11" ht="17.25" customHeight="1" x14ac:dyDescent="0.4">
      <c r="A23" s="15"/>
      <c r="B23" s="497"/>
      <c r="C23" s="27"/>
      <c r="D23" s="489" t="s">
        <v>57</v>
      </c>
      <c r="E23" s="490"/>
      <c r="F23" s="490"/>
      <c r="G23" s="490"/>
      <c r="H23" s="490"/>
      <c r="I23" s="490"/>
      <c r="J23" s="491"/>
      <c r="K23" s="477"/>
    </row>
    <row r="24" spans="1:11" ht="21.75" customHeight="1" x14ac:dyDescent="0.4">
      <c r="A24" s="15"/>
      <c r="B24" s="510" t="s">
        <v>58</v>
      </c>
      <c r="C24" s="27"/>
      <c r="D24" s="29"/>
      <c r="E24" s="21" t="s">
        <v>37</v>
      </c>
      <c r="F24" s="21" t="s">
        <v>38</v>
      </c>
      <c r="G24" s="21" t="s">
        <v>39</v>
      </c>
      <c r="H24" s="21" t="s">
        <v>38</v>
      </c>
      <c r="I24" s="21" t="s">
        <v>40</v>
      </c>
      <c r="J24" s="21" t="s">
        <v>41</v>
      </c>
      <c r="K24" s="488"/>
    </row>
    <row r="25" spans="1:11" ht="70.5" customHeight="1" x14ac:dyDescent="0.15">
      <c r="A25" s="15"/>
      <c r="B25" s="510"/>
      <c r="C25" s="30"/>
      <c r="D25" s="31"/>
      <c r="E25" s="32" t="s">
        <v>42</v>
      </c>
      <c r="F25" s="33" t="s">
        <v>59</v>
      </c>
      <c r="G25" s="33" t="s">
        <v>60</v>
      </c>
      <c r="H25" s="33" t="s">
        <v>45</v>
      </c>
      <c r="I25" s="33" t="s">
        <v>46</v>
      </c>
      <c r="J25" s="33" t="s">
        <v>61</v>
      </c>
      <c r="K25" s="34"/>
    </row>
    <row r="26" spans="1:11" ht="45.75" customHeight="1" x14ac:dyDescent="0.4">
      <c r="A26" s="9"/>
      <c r="B26" s="511"/>
      <c r="C26" s="512" t="s">
        <v>62</v>
      </c>
      <c r="D26" s="450"/>
      <c r="E26" s="451"/>
      <c r="F26" s="451"/>
      <c r="G26" s="451"/>
      <c r="H26" s="451"/>
      <c r="I26" s="451"/>
      <c r="J26" s="451"/>
      <c r="K26" s="452"/>
    </row>
    <row r="27" spans="1:11" ht="23.1" customHeight="1" x14ac:dyDescent="0.4">
      <c r="A27" s="12">
        <v>3</v>
      </c>
      <c r="B27" s="12" t="s">
        <v>63</v>
      </c>
      <c r="C27" s="18" t="s">
        <v>12</v>
      </c>
      <c r="D27" s="23" t="s">
        <v>50</v>
      </c>
      <c r="E27" s="224">
        <v>10</v>
      </c>
      <c r="F27" s="225"/>
      <c r="G27" s="11"/>
      <c r="H27" s="224">
        <v>3</v>
      </c>
      <c r="I27" s="225"/>
      <c r="J27" s="11"/>
      <c r="K27" s="24">
        <f>E27+H27</f>
        <v>13</v>
      </c>
    </row>
    <row r="28" spans="1:11" ht="23.1" customHeight="1" x14ac:dyDescent="0.4">
      <c r="A28" s="15"/>
      <c r="B28" s="513" t="s">
        <v>64</v>
      </c>
      <c r="C28" s="22" t="s">
        <v>11</v>
      </c>
      <c r="D28" s="26" t="s">
        <v>6</v>
      </c>
      <c r="E28" s="448"/>
      <c r="F28" s="224"/>
      <c r="G28" s="11" t="s">
        <v>4</v>
      </c>
      <c r="H28" s="448"/>
      <c r="I28" s="224"/>
      <c r="J28" s="11" t="s">
        <v>4</v>
      </c>
      <c r="K28" s="24">
        <f>E28+H28</f>
        <v>0</v>
      </c>
    </row>
    <row r="29" spans="1:11" ht="17.25" customHeight="1" x14ac:dyDescent="0.4">
      <c r="A29" s="15"/>
      <c r="B29" s="514"/>
      <c r="C29" s="27"/>
      <c r="D29" s="498" t="s">
        <v>53</v>
      </c>
      <c r="E29" s="499"/>
      <c r="F29" s="499"/>
      <c r="G29" s="499"/>
      <c r="H29" s="499"/>
      <c r="I29" s="499"/>
      <c r="J29" s="500"/>
      <c r="K29" s="476"/>
    </row>
    <row r="30" spans="1:11" ht="18.75" customHeight="1" x14ac:dyDescent="0.4">
      <c r="A30" s="15"/>
      <c r="B30" s="514"/>
      <c r="C30" s="27"/>
      <c r="D30" s="479" t="s">
        <v>31</v>
      </c>
      <c r="E30" s="480"/>
      <c r="F30" s="480"/>
      <c r="G30" s="480"/>
      <c r="H30" s="480"/>
      <c r="I30" s="480"/>
      <c r="J30" s="481"/>
      <c r="K30" s="477"/>
    </row>
    <row r="31" spans="1:11" ht="17.25" customHeight="1" x14ac:dyDescent="0.4">
      <c r="A31" s="15"/>
      <c r="B31" s="514"/>
      <c r="C31" s="27"/>
      <c r="D31" s="482" t="s">
        <v>65</v>
      </c>
      <c r="E31" s="483"/>
      <c r="F31" s="483"/>
      <c r="G31" s="483"/>
      <c r="H31" s="483"/>
      <c r="I31" s="483"/>
      <c r="J31" s="484"/>
      <c r="K31" s="478"/>
    </row>
    <row r="32" spans="1:11" ht="19.5" customHeight="1" x14ac:dyDescent="0.4">
      <c r="A32" s="15"/>
      <c r="B32" s="514"/>
      <c r="C32" s="27"/>
      <c r="D32" s="485" t="s">
        <v>66</v>
      </c>
      <c r="E32" s="486"/>
      <c r="F32" s="486"/>
      <c r="G32" s="486"/>
      <c r="H32" s="486"/>
      <c r="I32" s="486"/>
      <c r="J32" s="487"/>
      <c r="K32" s="477"/>
    </row>
    <row r="33" spans="1:11" ht="17.25" customHeight="1" x14ac:dyDescent="0.4">
      <c r="A33" s="15"/>
      <c r="B33" s="515"/>
      <c r="C33" s="27"/>
      <c r="D33" s="489" t="s">
        <v>67</v>
      </c>
      <c r="E33" s="490"/>
      <c r="F33" s="490"/>
      <c r="G33" s="490"/>
      <c r="H33" s="490"/>
      <c r="I33" s="490"/>
      <c r="J33" s="491"/>
      <c r="K33" s="477"/>
    </row>
    <row r="34" spans="1:11" ht="21.75" customHeight="1" x14ac:dyDescent="0.4">
      <c r="A34" s="15"/>
      <c r="B34" s="510" t="s">
        <v>58</v>
      </c>
      <c r="C34" s="27"/>
      <c r="D34" s="29"/>
      <c r="E34" s="21" t="s">
        <v>37</v>
      </c>
      <c r="F34" s="21" t="s">
        <v>38</v>
      </c>
      <c r="G34" s="21" t="s">
        <v>39</v>
      </c>
      <c r="H34" s="21" t="s">
        <v>38</v>
      </c>
      <c r="I34" s="21" t="s">
        <v>40</v>
      </c>
      <c r="J34" s="21" t="s">
        <v>41</v>
      </c>
      <c r="K34" s="488"/>
    </row>
    <row r="35" spans="1:11" ht="66.75" customHeight="1" x14ac:dyDescent="0.15">
      <c r="A35" s="15"/>
      <c r="B35" s="510"/>
      <c r="C35" s="30"/>
      <c r="D35" s="31"/>
      <c r="E35" s="32" t="s">
        <v>42</v>
      </c>
      <c r="F35" s="33" t="s">
        <v>43</v>
      </c>
      <c r="G35" s="33" t="s">
        <v>68</v>
      </c>
      <c r="H35" s="33" t="s">
        <v>69</v>
      </c>
      <c r="I35" s="33" t="s">
        <v>70</v>
      </c>
      <c r="J35" s="33" t="s">
        <v>71</v>
      </c>
      <c r="K35" s="34"/>
    </row>
    <row r="36" spans="1:11" ht="45.75" customHeight="1" x14ac:dyDescent="0.4">
      <c r="A36" s="9"/>
      <c r="B36" s="511"/>
      <c r="C36" s="512" t="s">
        <v>72</v>
      </c>
      <c r="D36" s="450"/>
      <c r="E36" s="451"/>
      <c r="F36" s="451"/>
      <c r="G36" s="451"/>
      <c r="H36" s="451"/>
      <c r="I36" s="451"/>
      <c r="J36" s="451"/>
      <c r="K36" s="452"/>
    </row>
    <row r="37" spans="1:11" ht="23.1" customHeight="1" x14ac:dyDescent="0.4">
      <c r="A37" s="12">
        <v>4</v>
      </c>
      <c r="B37" s="12" t="s">
        <v>73</v>
      </c>
      <c r="C37" s="18" t="s">
        <v>12</v>
      </c>
      <c r="D37" s="23" t="s">
        <v>52</v>
      </c>
      <c r="E37" s="224"/>
      <c r="F37" s="225"/>
      <c r="G37" s="11" t="s">
        <v>4</v>
      </c>
      <c r="H37" s="224"/>
      <c r="I37" s="225"/>
      <c r="J37" s="11" t="s">
        <v>4</v>
      </c>
      <c r="K37" s="24">
        <f>E37+H37</f>
        <v>0</v>
      </c>
    </row>
    <row r="38" spans="1:11" ht="23.1" customHeight="1" x14ac:dyDescent="0.4">
      <c r="A38" s="15"/>
      <c r="B38" s="513" t="s">
        <v>64</v>
      </c>
      <c r="C38" s="22" t="s">
        <v>11</v>
      </c>
      <c r="D38" s="26" t="s">
        <v>52</v>
      </c>
      <c r="E38" s="448"/>
      <c r="F38" s="224"/>
      <c r="G38" s="11" t="s">
        <v>4</v>
      </c>
      <c r="H38" s="448"/>
      <c r="I38" s="224"/>
      <c r="J38" s="11" t="s">
        <v>4</v>
      </c>
      <c r="K38" s="24">
        <f>E38+H38</f>
        <v>0</v>
      </c>
    </row>
    <row r="39" spans="1:11" ht="17.25" customHeight="1" x14ac:dyDescent="0.4">
      <c r="A39" s="15"/>
      <c r="B39" s="514"/>
      <c r="C39" s="27"/>
      <c r="D39" s="498" t="s">
        <v>53</v>
      </c>
      <c r="E39" s="499"/>
      <c r="F39" s="499"/>
      <c r="G39" s="499"/>
      <c r="H39" s="499"/>
      <c r="I39" s="499"/>
      <c r="J39" s="500"/>
      <c r="K39" s="476"/>
    </row>
    <row r="40" spans="1:11" ht="18.75" customHeight="1" x14ac:dyDescent="0.4">
      <c r="A40" s="15"/>
      <c r="B40" s="514"/>
      <c r="C40" s="27"/>
      <c r="D40" s="479" t="s">
        <v>74</v>
      </c>
      <c r="E40" s="480"/>
      <c r="F40" s="480"/>
      <c r="G40" s="480"/>
      <c r="H40" s="480"/>
      <c r="I40" s="480"/>
      <c r="J40" s="481"/>
      <c r="K40" s="477"/>
    </row>
    <row r="41" spans="1:11" ht="17.25" customHeight="1" x14ac:dyDescent="0.4">
      <c r="A41" s="15"/>
      <c r="B41" s="514"/>
      <c r="C41" s="27"/>
      <c r="D41" s="482" t="s">
        <v>32</v>
      </c>
      <c r="E41" s="483"/>
      <c r="F41" s="483"/>
      <c r="G41" s="483"/>
      <c r="H41" s="483"/>
      <c r="I41" s="483"/>
      <c r="J41" s="484"/>
      <c r="K41" s="478"/>
    </row>
    <row r="42" spans="1:11" ht="19.5" customHeight="1" x14ac:dyDescent="0.4">
      <c r="A42" s="15"/>
      <c r="B42" s="514"/>
      <c r="C42" s="27"/>
      <c r="D42" s="485" t="s">
        <v>33</v>
      </c>
      <c r="E42" s="486"/>
      <c r="F42" s="486"/>
      <c r="G42" s="486"/>
      <c r="H42" s="486"/>
      <c r="I42" s="486"/>
      <c r="J42" s="487"/>
      <c r="K42" s="477"/>
    </row>
    <row r="43" spans="1:11" ht="17.25" customHeight="1" x14ac:dyDescent="0.4">
      <c r="A43" s="15"/>
      <c r="B43" s="515"/>
      <c r="C43" s="27"/>
      <c r="D43" s="489" t="s">
        <v>35</v>
      </c>
      <c r="E43" s="490"/>
      <c r="F43" s="490"/>
      <c r="G43" s="490"/>
      <c r="H43" s="490"/>
      <c r="I43" s="490"/>
      <c r="J43" s="491"/>
      <c r="K43" s="477"/>
    </row>
    <row r="44" spans="1:11" ht="21.75" customHeight="1" x14ac:dyDescent="0.4">
      <c r="A44" s="15"/>
      <c r="B44" s="516" t="s">
        <v>75</v>
      </c>
      <c r="C44" s="27"/>
      <c r="D44" s="29"/>
      <c r="E44" s="21" t="s">
        <v>37</v>
      </c>
      <c r="F44" s="21" t="s">
        <v>38</v>
      </c>
      <c r="G44" s="21" t="s">
        <v>39</v>
      </c>
      <c r="H44" s="21" t="s">
        <v>38</v>
      </c>
      <c r="I44" s="21" t="s">
        <v>40</v>
      </c>
      <c r="J44" s="21" t="s">
        <v>41</v>
      </c>
      <c r="K44" s="488"/>
    </row>
    <row r="45" spans="1:11" ht="67.5" customHeight="1" x14ac:dyDescent="0.15">
      <c r="A45" s="15"/>
      <c r="B45" s="510"/>
      <c r="C45" s="30"/>
      <c r="D45" s="31"/>
      <c r="E45" s="32" t="s">
        <v>42</v>
      </c>
      <c r="F45" s="33" t="s">
        <v>59</v>
      </c>
      <c r="G45" s="33" t="s">
        <v>76</v>
      </c>
      <c r="H45" s="33" t="s">
        <v>77</v>
      </c>
      <c r="I45" s="33" t="s">
        <v>78</v>
      </c>
      <c r="J45" s="33" t="s">
        <v>61</v>
      </c>
      <c r="K45" s="34"/>
    </row>
    <row r="46" spans="1:11" ht="45.75" customHeight="1" x14ac:dyDescent="0.4">
      <c r="A46" s="9"/>
      <c r="B46" s="511"/>
      <c r="C46" s="512" t="s">
        <v>79</v>
      </c>
      <c r="D46" s="450"/>
      <c r="E46" s="451"/>
      <c r="F46" s="451"/>
      <c r="G46" s="451"/>
      <c r="H46" s="451"/>
      <c r="I46" s="451"/>
      <c r="J46" s="451"/>
      <c r="K46" s="452"/>
    </row>
    <row r="47" spans="1:11" ht="23.1" customHeight="1" x14ac:dyDescent="0.4">
      <c r="A47" s="12">
        <v>5</v>
      </c>
      <c r="B47" s="12" t="s">
        <v>80</v>
      </c>
      <c r="C47" s="18" t="s">
        <v>12</v>
      </c>
      <c r="D47" s="23" t="s">
        <v>6</v>
      </c>
      <c r="E47" s="448"/>
      <c r="F47" s="224"/>
      <c r="G47" s="11" t="s">
        <v>4</v>
      </c>
      <c r="H47" s="448"/>
      <c r="I47" s="224"/>
      <c r="J47" s="11" t="s">
        <v>4</v>
      </c>
      <c r="K47" s="24">
        <f>E47+H47</f>
        <v>0</v>
      </c>
    </row>
    <row r="48" spans="1:11" ht="23.1" customHeight="1" x14ac:dyDescent="0.4">
      <c r="A48" s="15"/>
      <c r="B48" s="15"/>
      <c r="C48" s="471" t="s">
        <v>11</v>
      </c>
      <c r="D48" s="473" t="s">
        <v>27</v>
      </c>
      <c r="E48" s="448"/>
      <c r="F48" s="224"/>
      <c r="G48" s="11" t="s">
        <v>4</v>
      </c>
      <c r="H48" s="448"/>
      <c r="I48" s="224"/>
      <c r="J48" s="11" t="s">
        <v>4</v>
      </c>
      <c r="K48" s="24">
        <f>E48+H48</f>
        <v>0</v>
      </c>
    </row>
    <row r="49" spans="1:11" ht="15.75" customHeight="1" x14ac:dyDescent="0.4">
      <c r="A49" s="8"/>
      <c r="B49" s="8"/>
      <c r="C49" s="471"/>
      <c r="D49" s="474"/>
      <c r="E49" s="468" t="s">
        <v>81</v>
      </c>
      <c r="F49" s="469"/>
      <c r="G49" s="469"/>
      <c r="H49" s="469"/>
      <c r="I49" s="469"/>
      <c r="J49" s="470"/>
      <c r="K49" s="492">
        <f>SUM(K47:K48)</f>
        <v>0</v>
      </c>
    </row>
    <row r="50" spans="1:11" x14ac:dyDescent="0.4">
      <c r="A50" s="8"/>
      <c r="B50" s="8"/>
      <c r="C50" s="471"/>
      <c r="D50" s="474"/>
      <c r="E50" s="21" t="s">
        <v>37</v>
      </c>
      <c r="F50" s="21" t="s">
        <v>38</v>
      </c>
      <c r="G50" s="21" t="s">
        <v>39</v>
      </c>
      <c r="H50" s="21" t="s">
        <v>38</v>
      </c>
      <c r="I50" s="21" t="s">
        <v>40</v>
      </c>
      <c r="J50" s="21" t="s">
        <v>41</v>
      </c>
      <c r="K50" s="493"/>
    </row>
    <row r="51" spans="1:11" ht="66.75" customHeight="1" x14ac:dyDescent="0.4">
      <c r="A51" s="8"/>
      <c r="B51" s="36"/>
      <c r="C51" s="472"/>
      <c r="D51" s="475"/>
      <c r="E51" s="16" t="s">
        <v>42</v>
      </c>
      <c r="F51" s="17" t="s">
        <v>82</v>
      </c>
      <c r="G51" s="17" t="s">
        <v>83</v>
      </c>
      <c r="H51" s="17" t="s">
        <v>84</v>
      </c>
      <c r="I51" s="17" t="s">
        <v>82</v>
      </c>
      <c r="J51" s="17" t="s">
        <v>85</v>
      </c>
      <c r="K51" s="494"/>
    </row>
    <row r="52" spans="1:11" ht="45" customHeight="1" x14ac:dyDescent="0.4">
      <c r="A52" s="9"/>
      <c r="B52" s="9"/>
      <c r="C52" s="509" t="s">
        <v>86</v>
      </c>
      <c r="D52" s="451"/>
      <c r="E52" s="451"/>
      <c r="F52" s="451"/>
      <c r="G52" s="451"/>
      <c r="H52" s="451"/>
      <c r="I52" s="451"/>
      <c r="J52" s="451"/>
      <c r="K52" s="452"/>
    </row>
    <row r="53" spans="1:11" ht="23.1" customHeight="1" x14ac:dyDescent="0.4">
      <c r="A53" s="12">
        <v>6</v>
      </c>
      <c r="B53" s="12" t="s">
        <v>87</v>
      </c>
      <c r="C53" s="18" t="s">
        <v>12</v>
      </c>
      <c r="D53" s="23" t="s">
        <v>52</v>
      </c>
      <c r="E53" s="448"/>
      <c r="F53" s="224"/>
      <c r="G53" s="11" t="s">
        <v>4</v>
      </c>
      <c r="H53" s="448"/>
      <c r="I53" s="224"/>
      <c r="J53" s="11" t="s">
        <v>4</v>
      </c>
      <c r="K53" s="24">
        <f>E53+H53</f>
        <v>0</v>
      </c>
    </row>
    <row r="54" spans="1:11" ht="23.1" customHeight="1" x14ac:dyDescent="0.4">
      <c r="A54" s="15"/>
      <c r="B54" s="15"/>
      <c r="C54" s="471" t="s">
        <v>11</v>
      </c>
      <c r="D54" s="473" t="s">
        <v>6</v>
      </c>
      <c r="E54" s="448"/>
      <c r="F54" s="224"/>
      <c r="G54" s="11" t="s">
        <v>4</v>
      </c>
      <c r="H54" s="448"/>
      <c r="I54" s="224"/>
      <c r="J54" s="11" t="s">
        <v>4</v>
      </c>
      <c r="K54" s="24">
        <f>E54+H54</f>
        <v>0</v>
      </c>
    </row>
    <row r="55" spans="1:11" ht="15" customHeight="1" x14ac:dyDescent="0.4">
      <c r="A55" s="8"/>
      <c r="B55" s="8"/>
      <c r="C55" s="471"/>
      <c r="D55" s="474"/>
      <c r="E55" s="468" t="s">
        <v>81</v>
      </c>
      <c r="F55" s="469"/>
      <c r="G55" s="469"/>
      <c r="H55" s="469"/>
      <c r="I55" s="469"/>
      <c r="J55" s="470"/>
      <c r="K55" s="492">
        <f>SUM(K53:K54)</f>
        <v>0</v>
      </c>
    </row>
    <row r="56" spans="1:11" x14ac:dyDescent="0.4">
      <c r="A56" s="8"/>
      <c r="B56" s="8"/>
      <c r="C56" s="471"/>
      <c r="D56" s="474"/>
      <c r="E56" s="21" t="s">
        <v>37</v>
      </c>
      <c r="F56" s="21" t="s">
        <v>38</v>
      </c>
      <c r="G56" s="21" t="s">
        <v>39</v>
      </c>
      <c r="H56" s="21" t="s">
        <v>38</v>
      </c>
      <c r="I56" s="21" t="s">
        <v>40</v>
      </c>
      <c r="J56" s="21" t="s">
        <v>41</v>
      </c>
      <c r="K56" s="493"/>
    </row>
    <row r="57" spans="1:11" ht="67.5" customHeight="1" x14ac:dyDescent="0.4">
      <c r="A57" s="8"/>
      <c r="B57" s="8"/>
      <c r="C57" s="472"/>
      <c r="D57" s="475"/>
      <c r="E57" s="16" t="s">
        <v>42</v>
      </c>
      <c r="F57" s="17" t="s">
        <v>82</v>
      </c>
      <c r="G57" s="17" t="s">
        <v>83</v>
      </c>
      <c r="H57" s="17" t="s">
        <v>84</v>
      </c>
      <c r="I57" s="17" t="s">
        <v>82</v>
      </c>
      <c r="J57" s="17" t="s">
        <v>85</v>
      </c>
      <c r="K57" s="494"/>
    </row>
    <row r="58" spans="1:11" ht="45" customHeight="1" x14ac:dyDescent="0.4">
      <c r="A58" s="9"/>
      <c r="B58" s="9"/>
      <c r="C58" s="509" t="s">
        <v>86</v>
      </c>
      <c r="D58" s="451"/>
      <c r="E58" s="451"/>
      <c r="F58" s="451"/>
      <c r="G58" s="451"/>
      <c r="H58" s="451"/>
      <c r="I58" s="451"/>
      <c r="J58" s="451"/>
      <c r="K58" s="452"/>
    </row>
    <row r="59" spans="1:11" ht="23.1" customHeight="1" x14ac:dyDescent="0.4">
      <c r="A59" s="12">
        <v>7</v>
      </c>
      <c r="B59" s="12" t="s">
        <v>88</v>
      </c>
      <c r="C59" s="18" t="s">
        <v>12</v>
      </c>
      <c r="D59" s="23" t="s">
        <v>89</v>
      </c>
      <c r="E59" s="448"/>
      <c r="F59" s="224"/>
      <c r="G59" s="11" t="s">
        <v>4</v>
      </c>
      <c r="H59" s="448"/>
      <c r="I59" s="224"/>
      <c r="J59" s="11" t="s">
        <v>4</v>
      </c>
      <c r="K59" s="24">
        <f>E59+H59</f>
        <v>0</v>
      </c>
    </row>
    <row r="60" spans="1:11" ht="23.1" customHeight="1" x14ac:dyDescent="0.4">
      <c r="A60" s="15"/>
      <c r="B60" s="15"/>
      <c r="C60" s="471" t="s">
        <v>11</v>
      </c>
      <c r="D60" s="473" t="s">
        <v>50</v>
      </c>
      <c r="E60" s="448"/>
      <c r="F60" s="224"/>
      <c r="G60" s="11" t="s">
        <v>4</v>
      </c>
      <c r="H60" s="448"/>
      <c r="I60" s="224"/>
      <c r="J60" s="11" t="s">
        <v>4</v>
      </c>
      <c r="K60" s="24">
        <f>E60+H60</f>
        <v>0</v>
      </c>
    </row>
    <row r="61" spans="1:11" ht="15" customHeight="1" x14ac:dyDescent="0.4">
      <c r="A61" s="8"/>
      <c r="B61" s="8"/>
      <c r="C61" s="471"/>
      <c r="D61" s="474"/>
      <c r="E61" s="468" t="s">
        <v>81</v>
      </c>
      <c r="F61" s="469"/>
      <c r="G61" s="469"/>
      <c r="H61" s="469"/>
      <c r="I61" s="469"/>
      <c r="J61" s="470"/>
      <c r="K61" s="492">
        <f>SUM(K59:K60)</f>
        <v>0</v>
      </c>
    </row>
    <row r="62" spans="1:11" x14ac:dyDescent="0.4">
      <c r="A62" s="8"/>
      <c r="B62" s="8"/>
      <c r="C62" s="471"/>
      <c r="D62" s="474"/>
      <c r="E62" s="21" t="s">
        <v>37</v>
      </c>
      <c r="F62" s="21" t="s">
        <v>38</v>
      </c>
      <c r="G62" s="21" t="s">
        <v>39</v>
      </c>
      <c r="H62" s="21" t="s">
        <v>38</v>
      </c>
      <c r="I62" s="21" t="s">
        <v>40</v>
      </c>
      <c r="J62" s="21" t="s">
        <v>41</v>
      </c>
      <c r="K62" s="493"/>
    </row>
    <row r="63" spans="1:11" ht="72.75" customHeight="1" x14ac:dyDescent="0.4">
      <c r="A63" s="8"/>
      <c r="B63" s="8"/>
      <c r="C63" s="472"/>
      <c r="D63" s="475"/>
      <c r="E63" s="16" t="s">
        <v>42</v>
      </c>
      <c r="F63" s="17" t="s">
        <v>82</v>
      </c>
      <c r="G63" s="17" t="s">
        <v>83</v>
      </c>
      <c r="H63" s="17" t="s">
        <v>84</v>
      </c>
      <c r="I63" s="17" t="s">
        <v>82</v>
      </c>
      <c r="J63" s="17" t="s">
        <v>85</v>
      </c>
      <c r="K63" s="494"/>
    </row>
    <row r="64" spans="1:11" ht="43.5" customHeight="1" x14ac:dyDescent="0.4">
      <c r="A64" s="9"/>
      <c r="B64" s="9"/>
      <c r="C64" s="509" t="s">
        <v>79</v>
      </c>
      <c r="D64" s="451"/>
      <c r="E64" s="451"/>
      <c r="F64" s="451"/>
      <c r="G64" s="451"/>
      <c r="H64" s="451"/>
      <c r="I64" s="451"/>
      <c r="J64" s="451"/>
      <c r="K64" s="452"/>
    </row>
    <row r="65" spans="1:11" ht="23.1" customHeight="1" x14ac:dyDescent="0.4">
      <c r="A65" s="12">
        <v>8</v>
      </c>
      <c r="B65" s="12" t="s">
        <v>90</v>
      </c>
      <c r="C65" s="18" t="s">
        <v>12</v>
      </c>
      <c r="D65" s="23" t="s">
        <v>52</v>
      </c>
      <c r="E65" s="448"/>
      <c r="F65" s="224"/>
      <c r="G65" s="11" t="s">
        <v>4</v>
      </c>
      <c r="H65" s="448"/>
      <c r="I65" s="224"/>
      <c r="J65" s="11" t="s">
        <v>4</v>
      </c>
      <c r="K65" s="24">
        <f>E65+H65</f>
        <v>0</v>
      </c>
    </row>
    <row r="66" spans="1:11" ht="23.1" customHeight="1" x14ac:dyDescent="0.4">
      <c r="A66" s="15"/>
      <c r="B66" s="15"/>
      <c r="C66" s="471" t="s">
        <v>11</v>
      </c>
      <c r="D66" s="473" t="s">
        <v>52</v>
      </c>
      <c r="E66" s="448"/>
      <c r="F66" s="224"/>
      <c r="G66" s="11" t="s">
        <v>4</v>
      </c>
      <c r="H66" s="448"/>
      <c r="I66" s="224"/>
      <c r="J66" s="11" t="s">
        <v>4</v>
      </c>
      <c r="K66" s="24">
        <f>E66+H66</f>
        <v>0</v>
      </c>
    </row>
    <row r="67" spans="1:11" ht="15" customHeight="1" x14ac:dyDescent="0.4">
      <c r="A67" s="8"/>
      <c r="B67" s="8"/>
      <c r="C67" s="471"/>
      <c r="D67" s="474"/>
      <c r="E67" s="468" t="s">
        <v>81</v>
      </c>
      <c r="F67" s="469"/>
      <c r="G67" s="469"/>
      <c r="H67" s="469"/>
      <c r="I67" s="469"/>
      <c r="J67" s="470"/>
      <c r="K67" s="492">
        <f>SUM(K65:K66)</f>
        <v>0</v>
      </c>
    </row>
    <row r="68" spans="1:11" x14ac:dyDescent="0.4">
      <c r="A68" s="8"/>
      <c r="B68" s="8"/>
      <c r="C68" s="471"/>
      <c r="D68" s="474"/>
      <c r="E68" s="21" t="s">
        <v>37</v>
      </c>
      <c r="F68" s="21" t="s">
        <v>38</v>
      </c>
      <c r="G68" s="21" t="s">
        <v>39</v>
      </c>
      <c r="H68" s="21" t="s">
        <v>38</v>
      </c>
      <c r="I68" s="21" t="s">
        <v>40</v>
      </c>
      <c r="J68" s="21" t="s">
        <v>41</v>
      </c>
      <c r="K68" s="493"/>
    </row>
    <row r="69" spans="1:11" ht="63" x14ac:dyDescent="0.4">
      <c r="A69" s="8"/>
      <c r="B69" s="8"/>
      <c r="C69" s="472"/>
      <c r="D69" s="475"/>
      <c r="E69" s="16" t="s">
        <v>42</v>
      </c>
      <c r="F69" s="17" t="s">
        <v>82</v>
      </c>
      <c r="G69" s="17" t="s">
        <v>83</v>
      </c>
      <c r="H69" s="17" t="s">
        <v>84</v>
      </c>
      <c r="I69" s="17" t="s">
        <v>82</v>
      </c>
      <c r="J69" s="17" t="s">
        <v>85</v>
      </c>
      <c r="K69" s="494"/>
    </row>
    <row r="70" spans="1:11" s="5" customFormat="1" ht="42.95" customHeight="1" x14ac:dyDescent="0.4">
      <c r="A70" s="10"/>
      <c r="B70" s="10"/>
      <c r="C70" s="509" t="s">
        <v>79</v>
      </c>
      <c r="D70" s="451"/>
      <c r="E70" s="451"/>
      <c r="F70" s="451"/>
      <c r="G70" s="451"/>
      <c r="H70" s="451"/>
      <c r="I70" s="451"/>
      <c r="J70" s="451"/>
      <c r="K70" s="452"/>
    </row>
    <row r="71" spans="1:11" ht="23.1" customHeight="1" x14ac:dyDescent="0.4">
      <c r="A71" s="12">
        <v>9</v>
      </c>
      <c r="B71" s="12" t="s">
        <v>91</v>
      </c>
      <c r="C71" s="18" t="s">
        <v>12</v>
      </c>
      <c r="D71" s="23" t="s">
        <v>50</v>
      </c>
      <c r="E71" s="448"/>
      <c r="F71" s="224"/>
      <c r="G71" s="11" t="s">
        <v>4</v>
      </c>
      <c r="H71" s="448"/>
      <c r="I71" s="224"/>
      <c r="J71" s="11" t="s">
        <v>4</v>
      </c>
      <c r="K71" s="24">
        <f>E71+H71</f>
        <v>0</v>
      </c>
    </row>
    <row r="72" spans="1:11" ht="23.1" customHeight="1" x14ac:dyDescent="0.4">
      <c r="A72" s="15"/>
      <c r="B72" s="15"/>
      <c r="C72" s="471" t="s">
        <v>11</v>
      </c>
      <c r="D72" s="473" t="s">
        <v>89</v>
      </c>
      <c r="E72" s="448"/>
      <c r="F72" s="224"/>
      <c r="G72" s="11" t="s">
        <v>4</v>
      </c>
      <c r="H72" s="448"/>
      <c r="I72" s="224"/>
      <c r="J72" s="11" t="s">
        <v>4</v>
      </c>
      <c r="K72" s="24">
        <f>E72+H72</f>
        <v>0</v>
      </c>
    </row>
    <row r="73" spans="1:11" ht="15.75" customHeight="1" x14ac:dyDescent="0.4">
      <c r="A73" s="8"/>
      <c r="B73" s="8"/>
      <c r="C73" s="471"/>
      <c r="D73" s="474"/>
      <c r="E73" s="468" t="s">
        <v>81</v>
      </c>
      <c r="F73" s="469"/>
      <c r="G73" s="469"/>
      <c r="H73" s="469"/>
      <c r="I73" s="469"/>
      <c r="J73" s="470"/>
      <c r="K73" s="492">
        <f>SUM(K71:K72)</f>
        <v>0</v>
      </c>
    </row>
    <row r="74" spans="1:11" x14ac:dyDescent="0.4">
      <c r="A74" s="8"/>
      <c r="B74" s="8"/>
      <c r="C74" s="471"/>
      <c r="D74" s="474"/>
      <c r="E74" s="21" t="s">
        <v>37</v>
      </c>
      <c r="F74" s="21" t="s">
        <v>38</v>
      </c>
      <c r="G74" s="21" t="s">
        <v>39</v>
      </c>
      <c r="H74" s="21" t="s">
        <v>38</v>
      </c>
      <c r="I74" s="21" t="s">
        <v>40</v>
      </c>
      <c r="J74" s="21" t="s">
        <v>41</v>
      </c>
      <c r="K74" s="493"/>
    </row>
    <row r="75" spans="1:11" ht="72" customHeight="1" x14ac:dyDescent="0.4">
      <c r="A75" s="8"/>
      <c r="B75" s="8"/>
      <c r="C75" s="472"/>
      <c r="D75" s="475"/>
      <c r="E75" s="16" t="s">
        <v>42</v>
      </c>
      <c r="F75" s="17" t="s">
        <v>82</v>
      </c>
      <c r="G75" s="17" t="s">
        <v>83</v>
      </c>
      <c r="H75" s="17" t="s">
        <v>84</v>
      </c>
      <c r="I75" s="17" t="s">
        <v>82</v>
      </c>
      <c r="J75" s="17" t="s">
        <v>85</v>
      </c>
      <c r="K75" s="494"/>
    </row>
    <row r="76" spans="1:11" s="5" customFormat="1" ht="42.95" customHeight="1" x14ac:dyDescent="0.4">
      <c r="A76" s="10"/>
      <c r="B76" s="10"/>
      <c r="C76" s="509" t="s">
        <v>72</v>
      </c>
      <c r="D76" s="451"/>
      <c r="E76" s="451"/>
      <c r="F76" s="451"/>
      <c r="G76" s="451"/>
      <c r="H76" s="451"/>
      <c r="I76" s="451"/>
      <c r="J76" s="451"/>
      <c r="K76" s="452"/>
    </row>
    <row r="77" spans="1:11" ht="23.1" customHeight="1" x14ac:dyDescent="0.4">
      <c r="A77" s="12">
        <v>10</v>
      </c>
      <c r="B77" s="12" t="s">
        <v>92</v>
      </c>
      <c r="C77" s="18" t="s">
        <v>12</v>
      </c>
      <c r="D77" s="23" t="s">
        <v>50</v>
      </c>
      <c r="E77" s="448"/>
      <c r="F77" s="224"/>
      <c r="G77" s="11" t="s">
        <v>4</v>
      </c>
      <c r="H77" s="448"/>
      <c r="I77" s="224"/>
      <c r="J77" s="11" t="s">
        <v>4</v>
      </c>
      <c r="K77" s="24">
        <f>E77+H77</f>
        <v>0</v>
      </c>
    </row>
    <row r="78" spans="1:11" ht="23.1" customHeight="1" x14ac:dyDescent="0.4">
      <c r="A78" s="15"/>
      <c r="B78" s="15"/>
      <c r="C78" s="471" t="s">
        <v>11</v>
      </c>
      <c r="D78" s="473" t="s">
        <v>93</v>
      </c>
      <c r="E78" s="448"/>
      <c r="F78" s="224"/>
      <c r="G78" s="11" t="s">
        <v>4</v>
      </c>
      <c r="H78" s="448"/>
      <c r="I78" s="224"/>
      <c r="J78" s="11" t="s">
        <v>4</v>
      </c>
      <c r="K78" s="24">
        <f>E78+H78</f>
        <v>0</v>
      </c>
    </row>
    <row r="79" spans="1:11" ht="15.75" customHeight="1" x14ac:dyDescent="0.4">
      <c r="A79" s="8"/>
      <c r="B79" s="8"/>
      <c r="C79" s="471"/>
      <c r="D79" s="474"/>
      <c r="E79" s="468" t="s">
        <v>81</v>
      </c>
      <c r="F79" s="469"/>
      <c r="G79" s="469"/>
      <c r="H79" s="469"/>
      <c r="I79" s="469"/>
      <c r="J79" s="470"/>
      <c r="K79" s="492">
        <f>SUM(K77:K78)</f>
        <v>0</v>
      </c>
    </row>
    <row r="80" spans="1:11" x14ac:dyDescent="0.4">
      <c r="A80" s="8"/>
      <c r="B80" s="8"/>
      <c r="C80" s="471"/>
      <c r="D80" s="474"/>
      <c r="E80" s="21" t="s">
        <v>37</v>
      </c>
      <c r="F80" s="21" t="s">
        <v>38</v>
      </c>
      <c r="G80" s="21" t="s">
        <v>39</v>
      </c>
      <c r="H80" s="21" t="s">
        <v>38</v>
      </c>
      <c r="I80" s="21" t="s">
        <v>40</v>
      </c>
      <c r="J80" s="21" t="s">
        <v>41</v>
      </c>
      <c r="K80" s="493"/>
    </row>
    <row r="81" spans="1:11" ht="63" x14ac:dyDescent="0.4">
      <c r="A81" s="8"/>
      <c r="B81" s="8"/>
      <c r="C81" s="472"/>
      <c r="D81" s="475"/>
      <c r="E81" s="16" t="s">
        <v>42</v>
      </c>
      <c r="F81" s="17" t="s">
        <v>82</v>
      </c>
      <c r="G81" s="17" t="s">
        <v>83</v>
      </c>
      <c r="H81" s="17" t="s">
        <v>84</v>
      </c>
      <c r="I81" s="17" t="s">
        <v>82</v>
      </c>
      <c r="J81" s="17" t="s">
        <v>85</v>
      </c>
      <c r="K81" s="494"/>
    </row>
    <row r="82" spans="1:11" s="5" customFormat="1" ht="42.95" customHeight="1" x14ac:dyDescent="0.4">
      <c r="A82" s="10"/>
      <c r="B82" s="10"/>
      <c r="C82" s="509" t="s">
        <v>72</v>
      </c>
      <c r="D82" s="451"/>
      <c r="E82" s="451"/>
      <c r="F82" s="451"/>
      <c r="G82" s="451"/>
      <c r="H82" s="451"/>
      <c r="I82" s="451"/>
      <c r="J82" s="451"/>
      <c r="K82" s="452"/>
    </row>
    <row r="83" spans="1:11" ht="23.1" customHeight="1" x14ac:dyDescent="0.4">
      <c r="A83" s="12">
        <v>11</v>
      </c>
      <c r="B83" s="12" t="s">
        <v>94</v>
      </c>
      <c r="C83" s="18" t="s">
        <v>12</v>
      </c>
      <c r="D83" s="23" t="s">
        <v>52</v>
      </c>
      <c r="E83" s="448"/>
      <c r="F83" s="224"/>
      <c r="G83" s="11" t="s">
        <v>4</v>
      </c>
      <c r="H83" s="448"/>
      <c r="I83" s="224"/>
      <c r="J83" s="11" t="s">
        <v>4</v>
      </c>
      <c r="K83" s="24">
        <f>E83+H83</f>
        <v>0</v>
      </c>
    </row>
    <row r="84" spans="1:11" ht="23.1" customHeight="1" x14ac:dyDescent="0.4">
      <c r="A84" s="15"/>
      <c r="B84" s="15"/>
      <c r="C84" s="471" t="s">
        <v>11</v>
      </c>
      <c r="D84" s="473" t="s">
        <v>93</v>
      </c>
      <c r="E84" s="448"/>
      <c r="F84" s="224"/>
      <c r="G84" s="11" t="s">
        <v>4</v>
      </c>
      <c r="H84" s="448"/>
      <c r="I84" s="224"/>
      <c r="J84" s="11" t="s">
        <v>4</v>
      </c>
      <c r="K84" s="24">
        <f>E84+H84</f>
        <v>0</v>
      </c>
    </row>
    <row r="85" spans="1:11" ht="15" customHeight="1" x14ac:dyDescent="0.4">
      <c r="A85" s="8"/>
      <c r="B85" s="8"/>
      <c r="C85" s="471"/>
      <c r="D85" s="474"/>
      <c r="E85" s="468" t="s">
        <v>81</v>
      </c>
      <c r="F85" s="469"/>
      <c r="G85" s="469"/>
      <c r="H85" s="469"/>
      <c r="I85" s="469"/>
      <c r="J85" s="470"/>
      <c r="K85" s="492">
        <f>SUM(K83:K84)</f>
        <v>0</v>
      </c>
    </row>
    <row r="86" spans="1:11" x14ac:dyDescent="0.4">
      <c r="A86" s="8"/>
      <c r="B86" s="8"/>
      <c r="C86" s="471"/>
      <c r="D86" s="474"/>
      <c r="E86" s="21" t="s">
        <v>37</v>
      </c>
      <c r="F86" s="21" t="s">
        <v>38</v>
      </c>
      <c r="G86" s="21" t="s">
        <v>39</v>
      </c>
      <c r="H86" s="21" t="s">
        <v>38</v>
      </c>
      <c r="I86" s="21" t="s">
        <v>40</v>
      </c>
      <c r="J86" s="21" t="s">
        <v>41</v>
      </c>
      <c r="K86" s="493"/>
    </row>
    <row r="87" spans="1:11" ht="63" x14ac:dyDescent="0.4">
      <c r="A87" s="8"/>
      <c r="B87" s="8"/>
      <c r="C87" s="472"/>
      <c r="D87" s="475"/>
      <c r="E87" s="16" t="s">
        <v>42</v>
      </c>
      <c r="F87" s="17" t="s">
        <v>82</v>
      </c>
      <c r="G87" s="17" t="s">
        <v>83</v>
      </c>
      <c r="H87" s="17" t="s">
        <v>84</v>
      </c>
      <c r="I87" s="17" t="s">
        <v>82</v>
      </c>
      <c r="J87" s="17" t="s">
        <v>85</v>
      </c>
      <c r="K87" s="494"/>
    </row>
    <row r="88" spans="1:11" s="5" customFormat="1" ht="42.95" customHeight="1" x14ac:dyDescent="0.4">
      <c r="A88" s="10"/>
      <c r="B88" s="10"/>
      <c r="C88" s="509" t="s">
        <v>72</v>
      </c>
      <c r="D88" s="451"/>
      <c r="E88" s="451"/>
      <c r="F88" s="451"/>
      <c r="G88" s="451"/>
      <c r="H88" s="451"/>
      <c r="I88" s="451"/>
      <c r="J88" s="451"/>
      <c r="K88" s="452"/>
    </row>
    <row r="89" spans="1:11" ht="23.1" customHeight="1" x14ac:dyDescent="0.4">
      <c r="A89" s="12">
        <v>12</v>
      </c>
      <c r="B89" s="12" t="s">
        <v>95</v>
      </c>
      <c r="C89" s="18" t="s">
        <v>12</v>
      </c>
      <c r="D89" s="23" t="s">
        <v>6</v>
      </c>
      <c r="E89" s="448"/>
      <c r="F89" s="224"/>
      <c r="G89" s="11" t="s">
        <v>4</v>
      </c>
      <c r="H89" s="448"/>
      <c r="I89" s="224"/>
      <c r="J89" s="11" t="s">
        <v>4</v>
      </c>
      <c r="K89" s="24">
        <f>E89+H89</f>
        <v>0</v>
      </c>
    </row>
    <row r="90" spans="1:11" ht="23.1" customHeight="1" x14ac:dyDescent="0.4">
      <c r="A90" s="15"/>
      <c r="B90" s="15"/>
      <c r="C90" s="471" t="s">
        <v>11</v>
      </c>
      <c r="D90" s="473" t="s">
        <v>52</v>
      </c>
      <c r="E90" s="448"/>
      <c r="F90" s="224"/>
      <c r="G90" s="11" t="s">
        <v>4</v>
      </c>
      <c r="H90" s="448"/>
      <c r="I90" s="224"/>
      <c r="J90" s="11" t="s">
        <v>4</v>
      </c>
      <c r="K90" s="24">
        <f>E90+H90</f>
        <v>0</v>
      </c>
    </row>
    <row r="91" spans="1:11" ht="15" customHeight="1" x14ac:dyDescent="0.4">
      <c r="A91" s="8"/>
      <c r="B91" s="8"/>
      <c r="C91" s="471"/>
      <c r="D91" s="474"/>
      <c r="E91" s="468" t="s">
        <v>81</v>
      </c>
      <c r="F91" s="469"/>
      <c r="G91" s="469"/>
      <c r="H91" s="469"/>
      <c r="I91" s="469"/>
      <c r="J91" s="470"/>
      <c r="K91" s="492">
        <f>SUM(K89:K90)</f>
        <v>0</v>
      </c>
    </row>
    <row r="92" spans="1:11" x14ac:dyDescent="0.4">
      <c r="A92" s="8"/>
      <c r="B92" s="8"/>
      <c r="C92" s="471"/>
      <c r="D92" s="474"/>
      <c r="E92" s="21" t="s">
        <v>37</v>
      </c>
      <c r="F92" s="21" t="s">
        <v>38</v>
      </c>
      <c r="G92" s="21" t="s">
        <v>39</v>
      </c>
      <c r="H92" s="21" t="s">
        <v>38</v>
      </c>
      <c r="I92" s="21" t="s">
        <v>40</v>
      </c>
      <c r="J92" s="21" t="s">
        <v>41</v>
      </c>
      <c r="K92" s="493"/>
    </row>
    <row r="93" spans="1:11" ht="63" x14ac:dyDescent="0.4">
      <c r="A93" s="8"/>
      <c r="B93" s="8"/>
      <c r="C93" s="472"/>
      <c r="D93" s="475"/>
      <c r="E93" s="16" t="s">
        <v>42</v>
      </c>
      <c r="F93" s="17" t="s">
        <v>82</v>
      </c>
      <c r="G93" s="17" t="s">
        <v>83</v>
      </c>
      <c r="H93" s="17" t="s">
        <v>84</v>
      </c>
      <c r="I93" s="17" t="s">
        <v>82</v>
      </c>
      <c r="J93" s="17" t="s">
        <v>85</v>
      </c>
      <c r="K93" s="494"/>
    </row>
    <row r="94" spans="1:11" s="5" customFormat="1" ht="42.95" customHeight="1" x14ac:dyDescent="0.4">
      <c r="A94" s="10"/>
      <c r="B94" s="10"/>
      <c r="C94" s="509" t="s">
        <v>72</v>
      </c>
      <c r="D94" s="451"/>
      <c r="E94" s="451"/>
      <c r="F94" s="451"/>
      <c r="G94" s="451"/>
      <c r="H94" s="451"/>
      <c r="I94" s="451"/>
      <c r="J94" s="451"/>
      <c r="K94" s="452"/>
    </row>
  </sheetData>
  <mergeCells count="137">
    <mergeCell ref="E83:F83"/>
    <mergeCell ref="H83:I83"/>
    <mergeCell ref="C84:C87"/>
    <mergeCell ref="D84:D87"/>
    <mergeCell ref="E84:F84"/>
    <mergeCell ref="H84:I84"/>
    <mergeCell ref="E85:J85"/>
    <mergeCell ref="K85:K87"/>
    <mergeCell ref="C94:K94"/>
    <mergeCell ref="C88:K88"/>
    <mergeCell ref="E89:F89"/>
    <mergeCell ref="H89:I89"/>
    <mergeCell ref="C90:C93"/>
    <mergeCell ref="D90:D93"/>
    <mergeCell ref="E90:F90"/>
    <mergeCell ref="H90:I90"/>
    <mergeCell ref="E91:J91"/>
    <mergeCell ref="K91:K93"/>
    <mergeCell ref="E77:F77"/>
    <mergeCell ref="H77:I77"/>
    <mergeCell ref="C78:C81"/>
    <mergeCell ref="D78:D81"/>
    <mergeCell ref="E78:F78"/>
    <mergeCell ref="H78:I78"/>
    <mergeCell ref="E79:J79"/>
    <mergeCell ref="K79:K81"/>
    <mergeCell ref="C82:K82"/>
    <mergeCell ref="E71:F71"/>
    <mergeCell ref="H71:I71"/>
    <mergeCell ref="C72:C75"/>
    <mergeCell ref="D72:D75"/>
    <mergeCell ref="E72:F72"/>
    <mergeCell ref="H72:I72"/>
    <mergeCell ref="E73:J73"/>
    <mergeCell ref="K73:K75"/>
    <mergeCell ref="C76:K76"/>
    <mergeCell ref="E65:F65"/>
    <mergeCell ref="H65:I65"/>
    <mergeCell ref="C66:C69"/>
    <mergeCell ref="D66:D69"/>
    <mergeCell ref="E66:F66"/>
    <mergeCell ref="H66:I66"/>
    <mergeCell ref="E67:J67"/>
    <mergeCell ref="K67:K69"/>
    <mergeCell ref="C70:K70"/>
    <mergeCell ref="E59:F59"/>
    <mergeCell ref="H59:I59"/>
    <mergeCell ref="C60:C63"/>
    <mergeCell ref="D60:D63"/>
    <mergeCell ref="E60:F60"/>
    <mergeCell ref="H60:I60"/>
    <mergeCell ref="E61:J61"/>
    <mergeCell ref="K61:K63"/>
    <mergeCell ref="C64:K64"/>
    <mergeCell ref="E53:F53"/>
    <mergeCell ref="H53:I53"/>
    <mergeCell ref="C54:C57"/>
    <mergeCell ref="D54:D57"/>
    <mergeCell ref="E54:F54"/>
    <mergeCell ref="H54:I54"/>
    <mergeCell ref="E55:J55"/>
    <mergeCell ref="K55:K57"/>
    <mergeCell ref="C58:K58"/>
    <mergeCell ref="E47:F47"/>
    <mergeCell ref="H47:I47"/>
    <mergeCell ref="C48:C51"/>
    <mergeCell ref="D48:D51"/>
    <mergeCell ref="E48:F48"/>
    <mergeCell ref="H48:I48"/>
    <mergeCell ref="E49:J49"/>
    <mergeCell ref="K49:K51"/>
    <mergeCell ref="C52:K52"/>
    <mergeCell ref="K39:K41"/>
    <mergeCell ref="D40:J40"/>
    <mergeCell ref="D41:J41"/>
    <mergeCell ref="D42:J42"/>
    <mergeCell ref="K42:K44"/>
    <mergeCell ref="D43:J43"/>
    <mergeCell ref="E37:F37"/>
    <mergeCell ref="H37:I37"/>
    <mergeCell ref="B38:B43"/>
    <mergeCell ref="E38:F38"/>
    <mergeCell ref="H38:I38"/>
    <mergeCell ref="D39:J39"/>
    <mergeCell ref="B44:B46"/>
    <mergeCell ref="C46:K46"/>
    <mergeCell ref="D31:J31"/>
    <mergeCell ref="D32:J32"/>
    <mergeCell ref="K32:K34"/>
    <mergeCell ref="D33:J33"/>
    <mergeCell ref="B34:B36"/>
    <mergeCell ref="C36:K36"/>
    <mergeCell ref="B24:B26"/>
    <mergeCell ref="C26:K26"/>
    <mergeCell ref="E27:F27"/>
    <mergeCell ref="H27:I27"/>
    <mergeCell ref="B28:B33"/>
    <mergeCell ref="E28:F28"/>
    <mergeCell ref="H28:I28"/>
    <mergeCell ref="D29:J29"/>
    <mergeCell ref="K29:K31"/>
    <mergeCell ref="D30:J30"/>
    <mergeCell ref="B18:B23"/>
    <mergeCell ref="E18:F18"/>
    <mergeCell ref="H18:I18"/>
    <mergeCell ref="D19:J19"/>
    <mergeCell ref="K19:K21"/>
    <mergeCell ref="D20:J20"/>
    <mergeCell ref="D21:J21"/>
    <mergeCell ref="D22:J22"/>
    <mergeCell ref="K22:K24"/>
    <mergeCell ref="D23:J23"/>
    <mergeCell ref="B13:B16"/>
    <mergeCell ref="E13:G13"/>
    <mergeCell ref="H13:J13"/>
    <mergeCell ref="C16:K16"/>
    <mergeCell ref="E17:F17"/>
    <mergeCell ref="H17:I17"/>
    <mergeCell ref="K8:K10"/>
    <mergeCell ref="D9:J9"/>
    <mergeCell ref="D10:J10"/>
    <mergeCell ref="D11:J11"/>
    <mergeCell ref="K11:K14"/>
    <mergeCell ref="D12:J12"/>
    <mergeCell ref="E6:F6"/>
    <mergeCell ref="H6:I6"/>
    <mergeCell ref="B7:B12"/>
    <mergeCell ref="E7:F7"/>
    <mergeCell ref="H7:I7"/>
    <mergeCell ref="D8:J8"/>
    <mergeCell ref="A3:B3"/>
    <mergeCell ref="C3:K3"/>
    <mergeCell ref="A4:B5"/>
    <mergeCell ref="D4:D5"/>
    <mergeCell ref="E4:K4"/>
    <mergeCell ref="E5:G5"/>
    <mergeCell ref="H5:J5"/>
  </mergeCells>
  <phoneticPr fontId="3"/>
  <pageMargins left="0.31496062992125984" right="0.31496062992125984" top="0.35433070866141736" bottom="0.35433070866141736" header="0.31496062992125984" footer="0.31496062992125984"/>
  <pageSetup paperSize="9" scale="67" orientation="portrait" r:id="rId1"/>
  <rowBreaks count="2" manualBreakCount="2">
    <brk id="46" max="16383" man="1"/>
    <brk id="8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85" zoomScaleNormal="100" zoomScaleSheetLayoutView="85" workbookViewId="0">
      <selection activeCell="C15" sqref="C15:J15"/>
    </sheetView>
  </sheetViews>
  <sheetFormatPr defaultRowHeight="18.75" x14ac:dyDescent="0.4"/>
  <cols>
    <col min="1" max="1" width="4.875" customWidth="1"/>
    <col min="2" max="2" width="30.125" customWidth="1"/>
    <col min="3" max="3" width="11.25" customWidth="1"/>
    <col min="4" max="4" width="9.875" customWidth="1"/>
    <col min="5" max="10" width="10.625" customWidth="1"/>
    <col min="11" max="11" width="11.5" customWidth="1"/>
    <col min="12" max="12" width="31.25" style="38" customWidth="1"/>
  </cols>
  <sheetData>
    <row r="1" spans="1:12" ht="26.25" customHeight="1" x14ac:dyDescent="0.4">
      <c r="A1" s="7" t="s">
        <v>148</v>
      </c>
      <c r="B1" s="6"/>
      <c r="C1" s="6"/>
      <c r="K1" s="13" t="s">
        <v>10</v>
      </c>
    </row>
    <row r="2" spans="1:12" ht="16.5" customHeight="1" x14ac:dyDescent="0.4">
      <c r="A2" s="238" t="s">
        <v>8</v>
      </c>
      <c r="B2" s="238"/>
      <c r="C2" s="239" t="s">
        <v>9</v>
      </c>
      <c r="D2" s="240"/>
      <c r="E2" s="240"/>
      <c r="F2" s="240"/>
      <c r="G2" s="240"/>
      <c r="H2" s="240"/>
      <c r="I2" s="240"/>
      <c r="J2" s="240"/>
      <c r="K2" s="241"/>
    </row>
    <row r="3" spans="1:12" ht="15.75" customHeight="1" x14ac:dyDescent="0.4">
      <c r="A3" s="242" t="s">
        <v>5</v>
      </c>
      <c r="B3" s="243"/>
      <c r="C3" s="80"/>
      <c r="D3" s="246" t="s">
        <v>0</v>
      </c>
      <c r="E3" s="231" t="s">
        <v>7</v>
      </c>
      <c r="F3" s="231"/>
      <c r="G3" s="231"/>
      <c r="H3" s="231"/>
      <c r="I3" s="231"/>
      <c r="J3" s="231"/>
      <c r="K3" s="231"/>
    </row>
    <row r="4" spans="1:12" ht="17.25" customHeight="1" x14ac:dyDescent="0.4">
      <c r="A4" s="244"/>
      <c r="B4" s="245"/>
      <c r="C4" s="81"/>
      <c r="D4" s="247"/>
      <c r="E4" s="231" t="s">
        <v>1</v>
      </c>
      <c r="F4" s="231"/>
      <c r="G4" s="231"/>
      <c r="H4" s="231" t="s">
        <v>2</v>
      </c>
      <c r="I4" s="231"/>
      <c r="J4" s="231"/>
      <c r="K4" s="79" t="s">
        <v>3</v>
      </c>
      <c r="L4" s="39"/>
    </row>
    <row r="5" spans="1:12" ht="23.1" customHeight="1" x14ac:dyDescent="0.4">
      <c r="A5" s="63"/>
      <c r="B5" s="64" t="s">
        <v>98</v>
      </c>
      <c r="C5" s="65" t="s">
        <v>12</v>
      </c>
      <c r="D5" s="66" t="s">
        <v>6</v>
      </c>
      <c r="E5" s="257">
        <v>5</v>
      </c>
      <c r="F5" s="258"/>
      <c r="G5" s="67" t="s">
        <v>131</v>
      </c>
      <c r="H5" s="257">
        <v>3</v>
      </c>
      <c r="I5" s="258"/>
      <c r="J5" s="67" t="s">
        <v>131</v>
      </c>
      <c r="K5" s="68">
        <f>E5+H5</f>
        <v>8</v>
      </c>
    </row>
    <row r="6" spans="1:12" ht="23.1" customHeight="1" x14ac:dyDescent="0.4">
      <c r="A6" s="69"/>
      <c r="B6" s="259" t="s">
        <v>149</v>
      </c>
      <c r="C6" s="261" t="s">
        <v>144</v>
      </c>
      <c r="D6" s="264" t="s">
        <v>145</v>
      </c>
      <c r="E6" s="257">
        <v>50</v>
      </c>
      <c r="F6" s="258"/>
      <c r="G6" s="67" t="s">
        <v>4</v>
      </c>
      <c r="H6" s="257">
        <v>25</v>
      </c>
      <c r="I6" s="258"/>
      <c r="J6" s="67" t="s">
        <v>4</v>
      </c>
      <c r="K6" s="68">
        <f>E6+H6</f>
        <v>75</v>
      </c>
      <c r="L6" s="39"/>
    </row>
    <row r="7" spans="1:12" x14ac:dyDescent="0.4">
      <c r="A7" s="69"/>
      <c r="B7" s="259"/>
      <c r="C7" s="262"/>
      <c r="D7" s="265"/>
      <c r="E7" s="272" t="s">
        <v>138</v>
      </c>
      <c r="F7" s="273"/>
      <c r="G7" s="273"/>
      <c r="H7" s="273"/>
      <c r="I7" s="273"/>
      <c r="J7" s="273"/>
      <c r="K7" s="83" t="s">
        <v>139</v>
      </c>
      <c r="L7" s="39"/>
    </row>
    <row r="8" spans="1:12" ht="40.5" customHeight="1" x14ac:dyDescent="0.4">
      <c r="A8" s="69"/>
      <c r="B8" s="259"/>
      <c r="C8" s="262"/>
      <c r="D8" s="265"/>
      <c r="E8" s="269" t="s">
        <v>151</v>
      </c>
      <c r="F8" s="270"/>
      <c r="G8" s="270"/>
      <c r="H8" s="270"/>
      <c r="I8" s="270"/>
      <c r="J8" s="271"/>
      <c r="K8" s="68" t="s">
        <v>30</v>
      </c>
      <c r="L8" s="39"/>
    </row>
    <row r="9" spans="1:12" x14ac:dyDescent="0.4">
      <c r="A9" s="69"/>
      <c r="B9" s="259"/>
      <c r="C9" s="262"/>
      <c r="D9" s="265"/>
      <c r="E9" s="267" t="s">
        <v>140</v>
      </c>
      <c r="F9" s="268"/>
      <c r="G9" s="268"/>
      <c r="H9" s="268"/>
      <c r="I9" s="268"/>
      <c r="J9" s="268"/>
      <c r="K9" s="248"/>
      <c r="L9" s="252"/>
    </row>
    <row r="10" spans="1:12" ht="15" customHeight="1" x14ac:dyDescent="0.4">
      <c r="A10" s="69"/>
      <c r="B10" s="259"/>
      <c r="C10" s="262"/>
      <c r="D10" s="265"/>
      <c r="E10" s="253" t="s">
        <v>1</v>
      </c>
      <c r="F10" s="253"/>
      <c r="G10" s="253"/>
      <c r="H10" s="253" t="s">
        <v>2</v>
      </c>
      <c r="I10" s="253"/>
      <c r="J10" s="254"/>
      <c r="K10" s="248"/>
      <c r="L10" s="252"/>
    </row>
    <row r="11" spans="1:12" ht="18.75" customHeight="1" x14ac:dyDescent="0.4">
      <c r="A11" s="69"/>
      <c r="B11" s="259"/>
      <c r="C11" s="262"/>
      <c r="D11" s="265"/>
      <c r="E11" s="83" t="s">
        <v>37</v>
      </c>
      <c r="F11" s="83" t="s">
        <v>38</v>
      </c>
      <c r="G11" s="83" t="s">
        <v>39</v>
      </c>
      <c r="H11" s="83" t="s">
        <v>38</v>
      </c>
      <c r="I11" s="83" t="s">
        <v>40</v>
      </c>
      <c r="J11" s="84" t="s">
        <v>41</v>
      </c>
      <c r="K11" s="248"/>
      <c r="L11" s="252"/>
    </row>
    <row r="12" spans="1:12" ht="82.5" customHeight="1" x14ac:dyDescent="0.4">
      <c r="A12" s="69"/>
      <c r="B12" s="259"/>
      <c r="C12" s="263"/>
      <c r="D12" s="266"/>
      <c r="E12" s="72" t="s">
        <v>100</v>
      </c>
      <c r="F12" s="73" t="s">
        <v>101</v>
      </c>
      <c r="G12" s="73" t="s">
        <v>102</v>
      </c>
      <c r="H12" s="73" t="s">
        <v>119</v>
      </c>
      <c r="I12" s="73" t="s">
        <v>104</v>
      </c>
      <c r="J12" s="74" t="s">
        <v>105</v>
      </c>
      <c r="K12" s="248"/>
      <c r="L12" s="252"/>
    </row>
    <row r="13" spans="1:12" ht="17.25" customHeight="1" x14ac:dyDescent="0.4">
      <c r="A13" s="69"/>
      <c r="B13" s="259"/>
      <c r="C13" s="274" t="s">
        <v>157</v>
      </c>
      <c r="D13" s="275"/>
      <c r="E13" s="275"/>
      <c r="F13" s="275"/>
      <c r="G13" s="275"/>
      <c r="H13" s="275"/>
      <c r="I13" s="275"/>
      <c r="J13" s="276"/>
      <c r="K13" s="75" t="s">
        <v>143</v>
      </c>
      <c r="L13" s="82"/>
    </row>
    <row r="14" spans="1:12" ht="83.25" customHeight="1" x14ac:dyDescent="0.4">
      <c r="A14" s="76"/>
      <c r="B14" s="260"/>
      <c r="C14" s="277"/>
      <c r="D14" s="278"/>
      <c r="E14" s="278"/>
      <c r="F14" s="278"/>
      <c r="G14" s="278"/>
      <c r="H14" s="278"/>
      <c r="I14" s="278"/>
      <c r="J14" s="279"/>
      <c r="K14" s="77" t="s">
        <v>30</v>
      </c>
      <c r="L14" s="39" t="s">
        <v>141</v>
      </c>
    </row>
    <row r="15" spans="1:12" ht="8.25" customHeight="1" x14ac:dyDescent="0.2">
      <c r="A15" s="41"/>
      <c r="B15" s="46"/>
      <c r="C15" s="255"/>
      <c r="D15" s="255"/>
      <c r="E15" s="255"/>
      <c r="F15" s="255"/>
      <c r="G15" s="255"/>
      <c r="H15" s="255"/>
      <c r="I15" s="255"/>
      <c r="J15" s="255"/>
      <c r="K15" s="78"/>
      <c r="L15" s="40"/>
    </row>
    <row r="16" spans="1:12" ht="16.5" customHeight="1" x14ac:dyDescent="0.4">
      <c r="A16" s="238" t="s">
        <v>8</v>
      </c>
      <c r="B16" s="238"/>
      <c r="C16" s="239" t="s">
        <v>9</v>
      </c>
      <c r="D16" s="240"/>
      <c r="E16" s="240"/>
      <c r="F16" s="240"/>
      <c r="G16" s="240"/>
      <c r="H16" s="240"/>
      <c r="I16" s="240"/>
      <c r="J16" s="240"/>
      <c r="K16" s="241"/>
    </row>
    <row r="17" spans="1:12" ht="15.75" customHeight="1" x14ac:dyDescent="0.4">
      <c r="A17" s="242" t="s">
        <v>5</v>
      </c>
      <c r="B17" s="243"/>
      <c r="C17" s="80"/>
      <c r="D17" s="246" t="s">
        <v>0</v>
      </c>
      <c r="E17" s="231" t="s">
        <v>7</v>
      </c>
      <c r="F17" s="231"/>
      <c r="G17" s="231"/>
      <c r="H17" s="231"/>
      <c r="I17" s="231"/>
      <c r="J17" s="231"/>
      <c r="K17" s="231"/>
    </row>
    <row r="18" spans="1:12" ht="17.25" customHeight="1" x14ac:dyDescent="0.4">
      <c r="A18" s="244"/>
      <c r="B18" s="245"/>
      <c r="C18" s="81"/>
      <c r="D18" s="247"/>
      <c r="E18" s="231" t="s">
        <v>1</v>
      </c>
      <c r="F18" s="231"/>
      <c r="G18" s="231"/>
      <c r="H18" s="231" t="s">
        <v>2</v>
      </c>
      <c r="I18" s="231"/>
      <c r="J18" s="231"/>
      <c r="K18" s="79" t="s">
        <v>3</v>
      </c>
      <c r="L18" s="39"/>
    </row>
    <row r="19" spans="1:12" ht="23.1" customHeight="1" x14ac:dyDescent="0.4">
      <c r="A19" s="12">
        <v>1</v>
      </c>
      <c r="B19" s="12" t="s">
        <v>98</v>
      </c>
      <c r="C19" s="18" t="s">
        <v>12</v>
      </c>
      <c r="D19" s="86" t="s">
        <v>6</v>
      </c>
      <c r="E19" s="224"/>
      <c r="F19" s="225"/>
      <c r="G19" s="11" t="s">
        <v>131</v>
      </c>
      <c r="H19" s="224"/>
      <c r="I19" s="225"/>
      <c r="J19" s="11" t="s">
        <v>131</v>
      </c>
      <c r="K19" s="60"/>
    </row>
    <row r="20" spans="1:12" ht="23.1" customHeight="1" x14ac:dyDescent="0.4">
      <c r="A20" s="15"/>
      <c r="B20" s="216" t="s">
        <v>142</v>
      </c>
      <c r="C20" s="218" t="s">
        <v>144</v>
      </c>
      <c r="D20" s="221" t="s">
        <v>145</v>
      </c>
      <c r="E20" s="224"/>
      <c r="F20" s="225"/>
      <c r="G20" s="11" t="s">
        <v>4</v>
      </c>
      <c r="H20" s="224"/>
      <c r="I20" s="225"/>
      <c r="J20" s="11" t="s">
        <v>4</v>
      </c>
      <c r="K20" s="60"/>
      <c r="L20" s="39"/>
    </row>
    <row r="21" spans="1:12" x14ac:dyDescent="0.4">
      <c r="A21" s="15"/>
      <c r="B21" s="216"/>
      <c r="C21" s="219"/>
      <c r="D21" s="222"/>
      <c r="E21" s="249" t="s">
        <v>138</v>
      </c>
      <c r="F21" s="250"/>
      <c r="G21" s="250"/>
      <c r="H21" s="250"/>
      <c r="I21" s="250"/>
      <c r="J21" s="250"/>
      <c r="K21" s="79" t="s">
        <v>139</v>
      </c>
      <c r="L21" s="39"/>
    </row>
    <row r="22" spans="1:12" ht="40.5" customHeight="1" x14ac:dyDescent="0.4">
      <c r="A22" s="15"/>
      <c r="B22" s="216"/>
      <c r="C22" s="219"/>
      <c r="D22" s="222"/>
      <c r="E22" s="226" t="s">
        <v>152</v>
      </c>
      <c r="F22" s="227"/>
      <c r="G22" s="227"/>
      <c r="H22" s="227"/>
      <c r="I22" s="227"/>
      <c r="J22" s="228"/>
      <c r="K22" s="60"/>
      <c r="L22" s="39"/>
    </row>
    <row r="23" spans="1:12" x14ac:dyDescent="0.4">
      <c r="A23" s="15"/>
      <c r="B23" s="216"/>
      <c r="C23" s="219"/>
      <c r="D23" s="222"/>
      <c r="E23" s="229" t="s">
        <v>140</v>
      </c>
      <c r="F23" s="230"/>
      <c r="G23" s="230"/>
      <c r="H23" s="230"/>
      <c r="I23" s="230"/>
      <c r="J23" s="230"/>
      <c r="K23" s="251"/>
      <c r="L23" s="252"/>
    </row>
    <row r="24" spans="1:12" ht="15" customHeight="1" x14ac:dyDescent="0.4">
      <c r="A24" s="15"/>
      <c r="B24" s="216"/>
      <c r="C24" s="219"/>
      <c r="D24" s="222"/>
      <c r="E24" s="231" t="s">
        <v>1</v>
      </c>
      <c r="F24" s="231"/>
      <c r="G24" s="231"/>
      <c r="H24" s="231" t="s">
        <v>2</v>
      </c>
      <c r="I24" s="231"/>
      <c r="J24" s="256"/>
      <c r="K24" s="251"/>
      <c r="L24" s="252"/>
    </row>
    <row r="25" spans="1:12" ht="18.75" customHeight="1" x14ac:dyDescent="0.4">
      <c r="A25" s="15"/>
      <c r="B25" s="216"/>
      <c r="C25" s="219"/>
      <c r="D25" s="222"/>
      <c r="E25" s="79" t="s">
        <v>37</v>
      </c>
      <c r="F25" s="79" t="s">
        <v>38</v>
      </c>
      <c r="G25" s="79" t="s">
        <v>39</v>
      </c>
      <c r="H25" s="79" t="s">
        <v>38</v>
      </c>
      <c r="I25" s="79" t="s">
        <v>40</v>
      </c>
      <c r="J25" s="85" t="s">
        <v>41</v>
      </c>
      <c r="K25" s="251"/>
      <c r="L25" s="252"/>
    </row>
    <row r="26" spans="1:12" ht="82.5" customHeight="1" x14ac:dyDescent="0.4">
      <c r="A26" s="15"/>
      <c r="B26" s="216"/>
      <c r="C26" s="220"/>
      <c r="D26" s="223"/>
      <c r="E26" s="16" t="s">
        <v>100</v>
      </c>
      <c r="F26" s="17" t="s">
        <v>101</v>
      </c>
      <c r="G26" s="17" t="s">
        <v>102</v>
      </c>
      <c r="H26" s="17" t="s">
        <v>119</v>
      </c>
      <c r="I26" s="17" t="s">
        <v>104</v>
      </c>
      <c r="J26" s="59" t="s">
        <v>105</v>
      </c>
      <c r="K26" s="251"/>
      <c r="L26" s="252"/>
    </row>
    <row r="27" spans="1:12" ht="17.25" customHeight="1" x14ac:dyDescent="0.4">
      <c r="A27" s="15"/>
      <c r="B27" s="216"/>
      <c r="C27" s="232" t="s">
        <v>147</v>
      </c>
      <c r="D27" s="233"/>
      <c r="E27" s="233"/>
      <c r="F27" s="233"/>
      <c r="G27" s="233"/>
      <c r="H27" s="233"/>
      <c r="I27" s="233"/>
      <c r="J27" s="234"/>
      <c r="K27" s="62" t="s">
        <v>143</v>
      </c>
      <c r="L27" s="82"/>
    </row>
    <row r="28" spans="1:12" ht="83.25" customHeight="1" x14ac:dyDescent="0.4">
      <c r="A28" s="9"/>
      <c r="B28" s="217"/>
      <c r="C28" s="235"/>
      <c r="D28" s="236"/>
      <c r="E28" s="236"/>
      <c r="F28" s="236"/>
      <c r="G28" s="236"/>
      <c r="H28" s="236"/>
      <c r="I28" s="236"/>
      <c r="J28" s="237"/>
      <c r="K28" s="61"/>
      <c r="L28" s="39"/>
    </row>
    <row r="29" spans="1:12" x14ac:dyDescent="0.4">
      <c r="A29" s="238" t="s">
        <v>8</v>
      </c>
      <c r="B29" s="238"/>
      <c r="C29" s="239" t="s">
        <v>9</v>
      </c>
      <c r="D29" s="240"/>
      <c r="E29" s="240"/>
      <c r="F29" s="240"/>
      <c r="G29" s="240"/>
      <c r="H29" s="240"/>
      <c r="I29" s="240"/>
      <c r="J29" s="240"/>
      <c r="K29" s="241"/>
    </row>
    <row r="30" spans="1:12" x14ac:dyDescent="0.4">
      <c r="A30" s="242" t="s">
        <v>5</v>
      </c>
      <c r="B30" s="243"/>
      <c r="C30" s="80"/>
      <c r="D30" s="246" t="s">
        <v>0</v>
      </c>
      <c r="E30" s="231" t="s">
        <v>7</v>
      </c>
      <c r="F30" s="231"/>
      <c r="G30" s="231"/>
      <c r="H30" s="231"/>
      <c r="I30" s="231"/>
      <c r="J30" s="231"/>
      <c r="K30" s="231"/>
    </row>
    <row r="31" spans="1:12" x14ac:dyDescent="0.4">
      <c r="A31" s="244"/>
      <c r="B31" s="245"/>
      <c r="C31" s="81"/>
      <c r="D31" s="247"/>
      <c r="E31" s="231" t="s">
        <v>1</v>
      </c>
      <c r="F31" s="231"/>
      <c r="G31" s="231"/>
      <c r="H31" s="231" t="s">
        <v>2</v>
      </c>
      <c r="I31" s="231"/>
      <c r="J31" s="231"/>
      <c r="K31" s="79" t="s">
        <v>3</v>
      </c>
    </row>
    <row r="32" spans="1:12" ht="24" x14ac:dyDescent="0.4">
      <c r="A32" s="12">
        <v>2</v>
      </c>
      <c r="B32" s="12" t="s">
        <v>98</v>
      </c>
      <c r="C32" s="18" t="s">
        <v>12</v>
      </c>
      <c r="D32" s="86" t="s">
        <v>6</v>
      </c>
      <c r="E32" s="224"/>
      <c r="F32" s="225"/>
      <c r="G32" s="11" t="s">
        <v>131</v>
      </c>
      <c r="H32" s="224"/>
      <c r="I32" s="225"/>
      <c r="J32" s="11" t="s">
        <v>131</v>
      </c>
      <c r="K32" s="60"/>
    </row>
    <row r="33" spans="1:11" ht="24" x14ac:dyDescent="0.4">
      <c r="A33" s="15"/>
      <c r="B33" s="216" t="s">
        <v>142</v>
      </c>
      <c r="C33" s="218" t="s">
        <v>144</v>
      </c>
      <c r="D33" s="221" t="s">
        <v>145</v>
      </c>
      <c r="E33" s="224"/>
      <c r="F33" s="225"/>
      <c r="G33" s="11" t="s">
        <v>4</v>
      </c>
      <c r="H33" s="224"/>
      <c r="I33" s="225"/>
      <c r="J33" s="11" t="s">
        <v>4</v>
      </c>
      <c r="K33" s="60"/>
    </row>
    <row r="34" spans="1:11" x14ac:dyDescent="0.4">
      <c r="A34" s="15"/>
      <c r="B34" s="216"/>
      <c r="C34" s="219"/>
      <c r="D34" s="222"/>
      <c r="E34" s="249" t="s">
        <v>138</v>
      </c>
      <c r="F34" s="250"/>
      <c r="G34" s="250"/>
      <c r="H34" s="250"/>
      <c r="I34" s="250"/>
      <c r="J34" s="250"/>
      <c r="K34" s="79" t="s">
        <v>139</v>
      </c>
    </row>
    <row r="35" spans="1:11" ht="29.25" customHeight="1" x14ac:dyDescent="0.4">
      <c r="A35" s="15"/>
      <c r="B35" s="216"/>
      <c r="C35" s="219"/>
      <c r="D35" s="222"/>
      <c r="E35" s="226" t="s">
        <v>151</v>
      </c>
      <c r="F35" s="227"/>
      <c r="G35" s="227"/>
      <c r="H35" s="227"/>
      <c r="I35" s="227"/>
      <c r="J35" s="228"/>
      <c r="K35" s="60"/>
    </row>
    <row r="36" spans="1:11" x14ac:dyDescent="0.4">
      <c r="A36" s="15"/>
      <c r="B36" s="216"/>
      <c r="C36" s="219"/>
      <c r="D36" s="222"/>
      <c r="E36" s="229" t="s">
        <v>140</v>
      </c>
      <c r="F36" s="230"/>
      <c r="G36" s="230"/>
      <c r="H36" s="230"/>
      <c r="I36" s="230"/>
      <c r="J36" s="230"/>
      <c r="K36" s="251"/>
    </row>
    <row r="37" spans="1:11" x14ac:dyDescent="0.4">
      <c r="A37" s="15"/>
      <c r="B37" s="216"/>
      <c r="C37" s="219"/>
      <c r="D37" s="222"/>
      <c r="E37" s="231" t="s">
        <v>1</v>
      </c>
      <c r="F37" s="231"/>
      <c r="G37" s="231"/>
      <c r="H37" s="231" t="s">
        <v>2</v>
      </c>
      <c r="I37" s="231"/>
      <c r="J37" s="256"/>
      <c r="K37" s="251"/>
    </row>
    <row r="38" spans="1:11" x14ac:dyDescent="0.4">
      <c r="A38" s="15"/>
      <c r="B38" s="216"/>
      <c r="C38" s="219"/>
      <c r="D38" s="222"/>
      <c r="E38" s="79" t="s">
        <v>37</v>
      </c>
      <c r="F38" s="79" t="s">
        <v>38</v>
      </c>
      <c r="G38" s="79" t="s">
        <v>39</v>
      </c>
      <c r="H38" s="79" t="s">
        <v>38</v>
      </c>
      <c r="I38" s="79" t="s">
        <v>40</v>
      </c>
      <c r="J38" s="85" t="s">
        <v>41</v>
      </c>
      <c r="K38" s="251"/>
    </row>
    <row r="39" spans="1:11" ht="78.75" x14ac:dyDescent="0.4">
      <c r="A39" s="15"/>
      <c r="B39" s="216"/>
      <c r="C39" s="220"/>
      <c r="D39" s="223"/>
      <c r="E39" s="16" t="s">
        <v>100</v>
      </c>
      <c r="F39" s="17" t="s">
        <v>101</v>
      </c>
      <c r="G39" s="17" t="s">
        <v>102</v>
      </c>
      <c r="H39" s="17" t="s">
        <v>119</v>
      </c>
      <c r="I39" s="17" t="s">
        <v>104</v>
      </c>
      <c r="J39" s="59" t="s">
        <v>105</v>
      </c>
      <c r="K39" s="251"/>
    </row>
    <row r="40" spans="1:11" x14ac:dyDescent="0.4">
      <c r="A40" s="15"/>
      <c r="B40" s="216"/>
      <c r="C40" s="232" t="s">
        <v>147</v>
      </c>
      <c r="D40" s="233"/>
      <c r="E40" s="233"/>
      <c r="F40" s="233"/>
      <c r="G40" s="233"/>
      <c r="H40" s="233"/>
      <c r="I40" s="233"/>
      <c r="J40" s="234"/>
      <c r="K40" s="62" t="s">
        <v>143</v>
      </c>
    </row>
    <row r="41" spans="1:11" ht="24" x14ac:dyDescent="0.4">
      <c r="A41" s="9"/>
      <c r="B41" s="217"/>
      <c r="C41" s="235"/>
      <c r="D41" s="236"/>
      <c r="E41" s="236"/>
      <c r="F41" s="236"/>
      <c r="G41" s="236"/>
      <c r="H41" s="236"/>
      <c r="I41" s="236"/>
      <c r="J41" s="237"/>
      <c r="K41" s="61"/>
    </row>
  </sheetData>
  <mergeCells count="66">
    <mergeCell ref="A2:B2"/>
    <mergeCell ref="C2:K2"/>
    <mergeCell ref="A3:B4"/>
    <mergeCell ref="D3:D4"/>
    <mergeCell ref="E3:K3"/>
    <mergeCell ref="E4:G4"/>
    <mergeCell ref="H4:J4"/>
    <mergeCell ref="C15:J15"/>
    <mergeCell ref="E5:F5"/>
    <mergeCell ref="H5:I5"/>
    <mergeCell ref="B6:B14"/>
    <mergeCell ref="C6:C12"/>
    <mergeCell ref="D6:D12"/>
    <mergeCell ref="E6:F6"/>
    <mergeCell ref="H6:I6"/>
    <mergeCell ref="E7:J7"/>
    <mergeCell ref="E8:J8"/>
    <mergeCell ref="E9:J9"/>
    <mergeCell ref="K9:K12"/>
    <mergeCell ref="L9:L12"/>
    <mergeCell ref="E10:G10"/>
    <mergeCell ref="H10:J10"/>
    <mergeCell ref="C13:J14"/>
    <mergeCell ref="A16:B16"/>
    <mergeCell ref="C16:K16"/>
    <mergeCell ref="A17:B18"/>
    <mergeCell ref="D17:D18"/>
    <mergeCell ref="E17:K17"/>
    <mergeCell ref="E18:G18"/>
    <mergeCell ref="H18:J18"/>
    <mergeCell ref="A29:B29"/>
    <mergeCell ref="C29:K29"/>
    <mergeCell ref="E19:F19"/>
    <mergeCell ref="H19:I19"/>
    <mergeCell ref="B20:B28"/>
    <mergeCell ref="C20:C26"/>
    <mergeCell ref="D20:D26"/>
    <mergeCell ref="E20:F20"/>
    <mergeCell ref="H20:I20"/>
    <mergeCell ref="E21:J21"/>
    <mergeCell ref="E22:J22"/>
    <mergeCell ref="E23:J23"/>
    <mergeCell ref="E32:F32"/>
    <mergeCell ref="H32:I32"/>
    <mergeCell ref="K23:K26"/>
    <mergeCell ref="L23:L26"/>
    <mergeCell ref="E24:G24"/>
    <mergeCell ref="H24:J24"/>
    <mergeCell ref="C27:J28"/>
    <mergeCell ref="A30:B31"/>
    <mergeCell ref="D30:D31"/>
    <mergeCell ref="E30:K30"/>
    <mergeCell ref="E31:G31"/>
    <mergeCell ref="H31:J31"/>
    <mergeCell ref="K36:K39"/>
    <mergeCell ref="E37:G37"/>
    <mergeCell ref="H37:J37"/>
    <mergeCell ref="C40:J41"/>
    <mergeCell ref="B33:B41"/>
    <mergeCell ref="C33:C39"/>
    <mergeCell ref="D33:D39"/>
    <mergeCell ref="E33:F33"/>
    <mergeCell ref="H33:I33"/>
    <mergeCell ref="E34:J34"/>
    <mergeCell ref="E35:J35"/>
    <mergeCell ref="E36:J36"/>
  </mergeCells>
  <phoneticPr fontId="3"/>
  <pageMargins left="0.31496062992125984" right="0.31496062992125984" top="0.35433070866141736" bottom="0.35433070866141736"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zoomScaleNormal="100" zoomScaleSheetLayoutView="100" workbookViewId="0">
      <selection activeCell="C11" sqref="C11:K11"/>
    </sheetView>
  </sheetViews>
  <sheetFormatPr defaultRowHeight="18.75" x14ac:dyDescent="0.4"/>
  <cols>
    <col min="1" max="1" width="4.875" customWidth="1"/>
    <col min="2" max="2" width="30.125" customWidth="1"/>
    <col min="3" max="3" width="11.25" customWidth="1"/>
    <col min="4" max="4" width="11.625" customWidth="1"/>
    <col min="5" max="5" width="10.625" customWidth="1"/>
    <col min="6" max="6" width="7.5" customWidth="1"/>
    <col min="7" max="7" width="6.125" customWidth="1"/>
    <col min="8" max="8" width="10.625" customWidth="1"/>
    <col min="9" max="9" width="8.25" customWidth="1"/>
    <col min="10" max="10" width="6.125" customWidth="1"/>
    <col min="11" max="11" width="7.5" customWidth="1"/>
    <col min="12" max="12" width="10.75" customWidth="1"/>
    <col min="13" max="13" width="31.25" style="38" customWidth="1"/>
  </cols>
  <sheetData>
    <row r="1" spans="1:13" ht="26.25" customHeight="1" x14ac:dyDescent="0.4">
      <c r="A1" s="112" t="s">
        <v>172</v>
      </c>
      <c r="B1" s="114"/>
      <c r="C1" s="114"/>
      <c r="D1" s="114"/>
      <c r="E1" s="114"/>
      <c r="F1" s="114"/>
      <c r="G1" s="114"/>
      <c r="H1" s="114"/>
      <c r="I1" s="114"/>
      <c r="J1" s="114"/>
      <c r="K1" s="114"/>
      <c r="L1" s="113" t="s">
        <v>174</v>
      </c>
    </row>
    <row r="2" spans="1:13" ht="8.25" customHeight="1" x14ac:dyDescent="0.4">
      <c r="A2" s="7"/>
      <c r="B2" s="6"/>
      <c r="C2" s="6"/>
      <c r="L2" s="111"/>
    </row>
    <row r="3" spans="1:13" ht="16.5" customHeight="1" x14ac:dyDescent="0.4">
      <c r="A3" s="280" t="s">
        <v>8</v>
      </c>
      <c r="B3" s="280"/>
      <c r="C3" s="281" t="s">
        <v>9</v>
      </c>
      <c r="D3" s="282"/>
      <c r="E3" s="282"/>
      <c r="F3" s="282"/>
      <c r="G3" s="282"/>
      <c r="H3" s="282"/>
      <c r="I3" s="282"/>
      <c r="J3" s="282"/>
      <c r="K3" s="282"/>
      <c r="L3" s="283"/>
    </row>
    <row r="4" spans="1:13" ht="15.75" customHeight="1" x14ac:dyDescent="0.4">
      <c r="A4" s="242" t="s">
        <v>5</v>
      </c>
      <c r="B4" s="243"/>
      <c r="C4" s="89"/>
      <c r="D4" s="246" t="s">
        <v>0</v>
      </c>
      <c r="E4" s="231" t="s">
        <v>7</v>
      </c>
      <c r="F4" s="231"/>
      <c r="G4" s="231"/>
      <c r="H4" s="231"/>
      <c r="I4" s="231"/>
      <c r="J4" s="231"/>
      <c r="K4" s="231"/>
      <c r="L4" s="231"/>
    </row>
    <row r="5" spans="1:13" ht="17.25" customHeight="1" x14ac:dyDescent="0.4">
      <c r="A5" s="244"/>
      <c r="B5" s="245"/>
      <c r="C5" s="90"/>
      <c r="D5" s="247"/>
      <c r="E5" s="231" t="s">
        <v>1</v>
      </c>
      <c r="F5" s="231"/>
      <c r="G5" s="231"/>
      <c r="H5" s="231" t="s">
        <v>2</v>
      </c>
      <c r="I5" s="231"/>
      <c r="J5" s="231"/>
      <c r="K5" s="87" t="s">
        <v>167</v>
      </c>
      <c r="L5" s="87" t="s">
        <v>166</v>
      </c>
      <c r="M5" s="39"/>
    </row>
    <row r="6" spans="1:13" ht="24.95" customHeight="1" x14ac:dyDescent="0.4">
      <c r="A6" s="63">
        <v>7</v>
      </c>
      <c r="B6" s="116" t="s">
        <v>175</v>
      </c>
      <c r="C6" s="101" t="s">
        <v>12</v>
      </c>
      <c r="D6" s="102" t="s">
        <v>173</v>
      </c>
      <c r="E6" s="292">
        <v>5</v>
      </c>
      <c r="F6" s="293"/>
      <c r="G6" s="67" t="s">
        <v>131</v>
      </c>
      <c r="H6" s="292">
        <v>3</v>
      </c>
      <c r="I6" s="293"/>
      <c r="J6" s="67" t="s">
        <v>131</v>
      </c>
      <c r="K6" s="100">
        <v>18</v>
      </c>
      <c r="L6" s="135">
        <f>E6+H6</f>
        <v>8</v>
      </c>
    </row>
    <row r="7" spans="1:13" ht="24.95" customHeight="1" x14ac:dyDescent="0.4">
      <c r="A7" s="69"/>
      <c r="B7" s="306" t="s">
        <v>178</v>
      </c>
      <c r="C7" s="115" t="s">
        <v>11</v>
      </c>
      <c r="D7" s="104" t="s">
        <v>6</v>
      </c>
      <c r="E7" s="294">
        <v>50</v>
      </c>
      <c r="F7" s="295"/>
      <c r="G7" s="96" t="s">
        <v>4</v>
      </c>
      <c r="H7" s="294">
        <v>25</v>
      </c>
      <c r="I7" s="295"/>
      <c r="J7" s="96" t="s">
        <v>4</v>
      </c>
      <c r="K7" s="100">
        <v>100</v>
      </c>
      <c r="L7" s="135">
        <f>E7+H7</f>
        <v>75</v>
      </c>
      <c r="M7" s="39"/>
    </row>
    <row r="8" spans="1:13" ht="17.25" customHeight="1" x14ac:dyDescent="0.4">
      <c r="A8" s="69"/>
      <c r="B8" s="306"/>
      <c r="C8" s="313" t="s">
        <v>158</v>
      </c>
      <c r="D8" s="314"/>
      <c r="E8" s="314"/>
      <c r="F8" s="314"/>
      <c r="G8" s="314"/>
      <c r="H8" s="314"/>
      <c r="I8" s="314"/>
      <c r="J8" s="314"/>
      <c r="K8" s="315"/>
      <c r="L8" s="99" t="s">
        <v>139</v>
      </c>
      <c r="M8" s="39"/>
    </row>
    <row r="9" spans="1:13" ht="27.75" customHeight="1" x14ac:dyDescent="0.4">
      <c r="A9" s="69"/>
      <c r="B9" s="306"/>
      <c r="C9" s="310" t="s">
        <v>159</v>
      </c>
      <c r="D9" s="311"/>
      <c r="E9" s="311"/>
      <c r="F9" s="311"/>
      <c r="G9" s="311"/>
      <c r="H9" s="311"/>
      <c r="I9" s="311"/>
      <c r="J9" s="311"/>
      <c r="K9" s="312"/>
      <c r="L9" s="133" t="s">
        <v>30</v>
      </c>
      <c r="M9" s="39"/>
    </row>
    <row r="10" spans="1:13" ht="27.75" customHeight="1" x14ac:dyDescent="0.4">
      <c r="A10" s="69"/>
      <c r="B10" s="306"/>
      <c r="C10" s="296" t="s">
        <v>160</v>
      </c>
      <c r="D10" s="297"/>
      <c r="E10" s="297"/>
      <c r="F10" s="297"/>
      <c r="G10" s="297"/>
      <c r="H10" s="297"/>
      <c r="I10" s="297"/>
      <c r="J10" s="297"/>
      <c r="K10" s="298"/>
      <c r="L10" s="134" t="s">
        <v>155</v>
      </c>
      <c r="M10" s="39"/>
    </row>
    <row r="11" spans="1:13" ht="27.75" customHeight="1" x14ac:dyDescent="0.4">
      <c r="A11" s="69"/>
      <c r="B11" s="306"/>
      <c r="C11" s="296" t="s">
        <v>161</v>
      </c>
      <c r="D11" s="297"/>
      <c r="E11" s="297"/>
      <c r="F11" s="297"/>
      <c r="G11" s="297"/>
      <c r="H11" s="297"/>
      <c r="I11" s="297"/>
      <c r="J11" s="297"/>
      <c r="K11" s="298"/>
      <c r="L11" s="134" t="s">
        <v>164</v>
      </c>
      <c r="M11" s="252"/>
    </row>
    <row r="12" spans="1:13" ht="27.75" customHeight="1" x14ac:dyDescent="0.4">
      <c r="A12" s="69"/>
      <c r="B12" s="306"/>
      <c r="C12" s="296" t="s">
        <v>162</v>
      </c>
      <c r="D12" s="297"/>
      <c r="E12" s="297"/>
      <c r="F12" s="297"/>
      <c r="G12" s="297"/>
      <c r="H12" s="297"/>
      <c r="I12" s="297"/>
      <c r="J12" s="297"/>
      <c r="K12" s="298"/>
      <c r="L12" s="134" t="s">
        <v>30</v>
      </c>
      <c r="M12" s="252"/>
    </row>
    <row r="13" spans="1:13" ht="27.75" customHeight="1" x14ac:dyDescent="0.4">
      <c r="A13" s="69"/>
      <c r="B13" s="306"/>
      <c r="C13" s="289" t="s">
        <v>163</v>
      </c>
      <c r="D13" s="290"/>
      <c r="E13" s="290"/>
      <c r="F13" s="290"/>
      <c r="G13" s="290"/>
      <c r="H13" s="290"/>
      <c r="I13" s="290"/>
      <c r="J13" s="290"/>
      <c r="K13" s="291"/>
      <c r="L13" s="133" t="s">
        <v>30</v>
      </c>
      <c r="M13" s="252"/>
    </row>
    <row r="14" spans="1:13" ht="17.25" customHeight="1" x14ac:dyDescent="0.4">
      <c r="A14" s="69"/>
      <c r="B14" s="259" t="s">
        <v>188</v>
      </c>
      <c r="C14" s="274" t="s">
        <v>189</v>
      </c>
      <c r="D14" s="284"/>
      <c r="E14" s="284"/>
      <c r="F14" s="284"/>
      <c r="G14" s="284"/>
      <c r="H14" s="284"/>
      <c r="I14" s="284"/>
      <c r="J14" s="284"/>
      <c r="K14" s="285"/>
      <c r="L14" s="75" t="s">
        <v>143</v>
      </c>
      <c r="M14" s="91"/>
    </row>
    <row r="15" spans="1:13" ht="86.25" customHeight="1" x14ac:dyDescent="0.4">
      <c r="A15" s="76"/>
      <c r="B15" s="303"/>
      <c r="C15" s="286"/>
      <c r="D15" s="287"/>
      <c r="E15" s="287"/>
      <c r="F15" s="287"/>
      <c r="G15" s="287"/>
      <c r="H15" s="287"/>
      <c r="I15" s="287"/>
      <c r="J15" s="287"/>
      <c r="K15" s="288"/>
      <c r="L15" s="68"/>
      <c r="M15" s="39" t="s">
        <v>168</v>
      </c>
    </row>
    <row r="16" spans="1:13" ht="12" customHeight="1" x14ac:dyDescent="0.2">
      <c r="A16" s="41"/>
      <c r="B16" s="46"/>
      <c r="C16" s="255"/>
      <c r="D16" s="255"/>
      <c r="E16" s="255"/>
      <c r="F16" s="255"/>
      <c r="G16" s="255"/>
      <c r="H16" s="255"/>
      <c r="I16" s="255"/>
      <c r="J16" s="255"/>
      <c r="K16" s="92"/>
      <c r="L16" s="88"/>
      <c r="M16" s="40"/>
    </row>
    <row r="17" spans="1:13" ht="16.5" customHeight="1" x14ac:dyDescent="0.4">
      <c r="A17" s="280" t="s">
        <v>8</v>
      </c>
      <c r="B17" s="280"/>
      <c r="C17" s="281" t="s">
        <v>9</v>
      </c>
      <c r="D17" s="282"/>
      <c r="E17" s="282"/>
      <c r="F17" s="282"/>
      <c r="G17" s="282"/>
      <c r="H17" s="282"/>
      <c r="I17" s="282"/>
      <c r="J17" s="282"/>
      <c r="K17" s="282"/>
      <c r="L17" s="283"/>
    </row>
    <row r="18" spans="1:13" ht="15.75" customHeight="1" x14ac:dyDescent="0.4">
      <c r="A18" s="242" t="s">
        <v>5</v>
      </c>
      <c r="B18" s="243"/>
      <c r="C18" s="89"/>
      <c r="D18" s="246" t="s">
        <v>0</v>
      </c>
      <c r="E18" s="231" t="s">
        <v>7</v>
      </c>
      <c r="F18" s="231"/>
      <c r="G18" s="231"/>
      <c r="H18" s="231"/>
      <c r="I18" s="231"/>
      <c r="J18" s="231"/>
      <c r="K18" s="231"/>
      <c r="L18" s="231"/>
    </row>
    <row r="19" spans="1:13" ht="17.25" customHeight="1" x14ac:dyDescent="0.4">
      <c r="A19" s="244"/>
      <c r="B19" s="245"/>
      <c r="C19" s="90"/>
      <c r="D19" s="247"/>
      <c r="E19" s="231" t="s">
        <v>1</v>
      </c>
      <c r="F19" s="231"/>
      <c r="G19" s="231"/>
      <c r="H19" s="231" t="s">
        <v>2</v>
      </c>
      <c r="I19" s="231"/>
      <c r="J19" s="231"/>
      <c r="K19" s="87" t="s">
        <v>167</v>
      </c>
      <c r="L19" s="87" t="s">
        <v>166</v>
      </c>
      <c r="M19" s="39"/>
    </row>
    <row r="20" spans="1:13" ht="24.95" customHeight="1" x14ac:dyDescent="0.4">
      <c r="A20" s="63">
        <v>2</v>
      </c>
      <c r="B20" s="116" t="s">
        <v>176</v>
      </c>
      <c r="C20" s="101" t="s">
        <v>12</v>
      </c>
      <c r="D20" s="102" t="s">
        <v>165</v>
      </c>
      <c r="E20" s="257"/>
      <c r="F20" s="258"/>
      <c r="G20" s="67" t="s">
        <v>131</v>
      </c>
      <c r="H20" s="257"/>
      <c r="I20" s="258"/>
      <c r="J20" s="67" t="s">
        <v>131</v>
      </c>
      <c r="K20" s="100">
        <v>18</v>
      </c>
      <c r="L20" s="68"/>
    </row>
    <row r="21" spans="1:13" ht="24.95" customHeight="1" x14ac:dyDescent="0.4">
      <c r="A21" s="69"/>
      <c r="B21" s="306" t="s">
        <v>179</v>
      </c>
      <c r="C21" s="103" t="s">
        <v>11</v>
      </c>
      <c r="D21" s="104" t="s">
        <v>165</v>
      </c>
      <c r="E21" s="304"/>
      <c r="F21" s="305"/>
      <c r="G21" s="96" t="s">
        <v>4</v>
      </c>
      <c r="H21" s="304"/>
      <c r="I21" s="305"/>
      <c r="J21" s="96" t="s">
        <v>4</v>
      </c>
      <c r="K21" s="100">
        <v>100</v>
      </c>
      <c r="L21" s="68"/>
      <c r="M21" s="39"/>
    </row>
    <row r="22" spans="1:13" ht="17.25" customHeight="1" x14ac:dyDescent="0.4">
      <c r="A22" s="69"/>
      <c r="B22" s="306"/>
      <c r="C22" s="307" t="s">
        <v>158</v>
      </c>
      <c r="D22" s="308"/>
      <c r="E22" s="308"/>
      <c r="F22" s="308"/>
      <c r="G22" s="308"/>
      <c r="H22" s="308"/>
      <c r="I22" s="308"/>
      <c r="J22" s="308"/>
      <c r="K22" s="309"/>
      <c r="L22" s="99" t="s">
        <v>139</v>
      </c>
      <c r="M22" s="39"/>
    </row>
    <row r="23" spans="1:13" ht="27.95" customHeight="1" x14ac:dyDescent="0.4">
      <c r="A23" s="69"/>
      <c r="B23" s="306"/>
      <c r="C23" s="310" t="s">
        <v>159</v>
      </c>
      <c r="D23" s="311"/>
      <c r="E23" s="311"/>
      <c r="F23" s="311"/>
      <c r="G23" s="311"/>
      <c r="H23" s="311"/>
      <c r="I23" s="311"/>
      <c r="J23" s="311"/>
      <c r="K23" s="312"/>
      <c r="L23" s="97"/>
      <c r="M23" s="39"/>
    </row>
    <row r="24" spans="1:13" ht="27.95" customHeight="1" x14ac:dyDescent="0.4">
      <c r="A24" s="69"/>
      <c r="B24" s="306"/>
      <c r="C24" s="296" t="s">
        <v>160</v>
      </c>
      <c r="D24" s="297"/>
      <c r="E24" s="297"/>
      <c r="F24" s="297"/>
      <c r="G24" s="297"/>
      <c r="H24" s="297"/>
      <c r="I24" s="297"/>
      <c r="J24" s="297"/>
      <c r="K24" s="298"/>
      <c r="L24" s="98"/>
      <c r="M24" s="39"/>
    </row>
    <row r="25" spans="1:13" ht="27.95" customHeight="1" x14ac:dyDescent="0.4">
      <c r="A25" s="69"/>
      <c r="B25" s="306"/>
      <c r="C25" s="296" t="s">
        <v>161</v>
      </c>
      <c r="D25" s="297"/>
      <c r="E25" s="297"/>
      <c r="F25" s="297"/>
      <c r="G25" s="297"/>
      <c r="H25" s="297"/>
      <c r="I25" s="297"/>
      <c r="J25" s="297"/>
      <c r="K25" s="298"/>
      <c r="L25" s="98"/>
      <c r="M25" s="252"/>
    </row>
    <row r="26" spans="1:13" ht="27.95" customHeight="1" x14ac:dyDescent="0.4">
      <c r="A26" s="69"/>
      <c r="B26" s="306"/>
      <c r="C26" s="296" t="s">
        <v>162</v>
      </c>
      <c r="D26" s="297"/>
      <c r="E26" s="297"/>
      <c r="F26" s="297"/>
      <c r="G26" s="297"/>
      <c r="H26" s="297"/>
      <c r="I26" s="297"/>
      <c r="J26" s="297"/>
      <c r="K26" s="298"/>
      <c r="L26" s="98"/>
      <c r="M26" s="252"/>
    </row>
    <row r="27" spans="1:13" ht="27.95" customHeight="1" x14ac:dyDescent="0.4">
      <c r="A27" s="69"/>
      <c r="B27" s="306"/>
      <c r="C27" s="289" t="s">
        <v>163</v>
      </c>
      <c r="D27" s="290"/>
      <c r="E27" s="290"/>
      <c r="F27" s="290"/>
      <c r="G27" s="290"/>
      <c r="H27" s="290"/>
      <c r="I27" s="290"/>
      <c r="J27" s="290"/>
      <c r="K27" s="291"/>
      <c r="L27" s="97"/>
      <c r="M27" s="252"/>
    </row>
    <row r="28" spans="1:13" ht="17.25" customHeight="1" x14ac:dyDescent="0.4">
      <c r="A28" s="69"/>
      <c r="B28" s="259" t="s">
        <v>169</v>
      </c>
      <c r="C28" s="274" t="s">
        <v>170</v>
      </c>
      <c r="D28" s="284"/>
      <c r="E28" s="284"/>
      <c r="F28" s="284"/>
      <c r="G28" s="284"/>
      <c r="H28" s="284"/>
      <c r="I28" s="284"/>
      <c r="J28" s="284"/>
      <c r="K28" s="285"/>
      <c r="L28" s="75" t="s">
        <v>143</v>
      </c>
      <c r="M28" s="91"/>
    </row>
    <row r="29" spans="1:13" ht="86.25" customHeight="1" x14ac:dyDescent="0.4">
      <c r="A29" s="76"/>
      <c r="B29" s="303"/>
      <c r="C29" s="286"/>
      <c r="D29" s="287"/>
      <c r="E29" s="287"/>
      <c r="F29" s="287"/>
      <c r="G29" s="287"/>
      <c r="H29" s="287"/>
      <c r="I29" s="287"/>
      <c r="J29" s="287"/>
      <c r="K29" s="288"/>
      <c r="L29" s="110"/>
      <c r="M29" s="39"/>
    </row>
    <row r="30" spans="1:13" ht="13.5" customHeight="1" x14ac:dyDescent="0.4">
      <c r="A30" s="106"/>
      <c r="B30" s="107"/>
      <c r="C30" s="108"/>
      <c r="D30" s="108"/>
      <c r="E30" s="108"/>
      <c r="F30" s="108"/>
      <c r="G30" s="108"/>
      <c r="H30" s="108"/>
      <c r="I30" s="108"/>
      <c r="J30" s="108"/>
      <c r="K30" s="108"/>
      <c r="L30" s="109"/>
      <c r="M30" s="105"/>
    </row>
    <row r="31" spans="1:13" ht="16.5" customHeight="1" x14ac:dyDescent="0.4">
      <c r="A31" s="299" t="s">
        <v>8</v>
      </c>
      <c r="B31" s="299"/>
      <c r="C31" s="300" t="s">
        <v>9</v>
      </c>
      <c r="D31" s="301"/>
      <c r="E31" s="301"/>
      <c r="F31" s="301"/>
      <c r="G31" s="301"/>
      <c r="H31" s="301"/>
      <c r="I31" s="301"/>
      <c r="J31" s="301"/>
      <c r="K31" s="301"/>
      <c r="L31" s="302"/>
    </row>
    <row r="32" spans="1:13" ht="15.75" customHeight="1" x14ac:dyDescent="0.4">
      <c r="A32" s="242" t="s">
        <v>5</v>
      </c>
      <c r="B32" s="243"/>
      <c r="C32" s="89"/>
      <c r="D32" s="246" t="s">
        <v>0</v>
      </c>
      <c r="E32" s="231" t="s">
        <v>7</v>
      </c>
      <c r="F32" s="231"/>
      <c r="G32" s="231"/>
      <c r="H32" s="231"/>
      <c r="I32" s="231"/>
      <c r="J32" s="231"/>
      <c r="K32" s="231"/>
      <c r="L32" s="231"/>
    </row>
    <row r="33" spans="1:13" ht="17.25" customHeight="1" x14ac:dyDescent="0.4">
      <c r="A33" s="244"/>
      <c r="B33" s="245"/>
      <c r="C33" s="90"/>
      <c r="D33" s="247"/>
      <c r="E33" s="231" t="s">
        <v>1</v>
      </c>
      <c r="F33" s="231"/>
      <c r="G33" s="231"/>
      <c r="H33" s="231" t="s">
        <v>2</v>
      </c>
      <c r="I33" s="231"/>
      <c r="J33" s="231"/>
      <c r="K33" s="87" t="s">
        <v>167</v>
      </c>
      <c r="L33" s="87" t="s">
        <v>166</v>
      </c>
      <c r="M33" s="39"/>
    </row>
    <row r="34" spans="1:13" ht="24.95" customHeight="1" x14ac:dyDescent="0.4">
      <c r="A34" s="63">
        <v>3</v>
      </c>
      <c r="B34" s="116" t="s">
        <v>177</v>
      </c>
      <c r="C34" s="101" t="s">
        <v>12</v>
      </c>
      <c r="D34" s="102" t="s">
        <v>165</v>
      </c>
      <c r="E34" s="257"/>
      <c r="F34" s="258"/>
      <c r="G34" s="67" t="s">
        <v>131</v>
      </c>
      <c r="H34" s="257"/>
      <c r="I34" s="258"/>
      <c r="J34" s="67" t="s">
        <v>131</v>
      </c>
      <c r="K34" s="100">
        <v>18</v>
      </c>
      <c r="L34" s="68"/>
    </row>
    <row r="35" spans="1:13" ht="24.95" customHeight="1" x14ac:dyDescent="0.4">
      <c r="A35" s="69"/>
      <c r="B35" s="306" t="s">
        <v>179</v>
      </c>
      <c r="C35" s="103" t="s">
        <v>11</v>
      </c>
      <c r="D35" s="104" t="s">
        <v>165</v>
      </c>
      <c r="E35" s="304"/>
      <c r="F35" s="305"/>
      <c r="G35" s="96" t="s">
        <v>4</v>
      </c>
      <c r="H35" s="304"/>
      <c r="I35" s="305"/>
      <c r="J35" s="96" t="s">
        <v>4</v>
      </c>
      <c r="K35" s="100">
        <v>100</v>
      </c>
      <c r="L35" s="68"/>
      <c r="M35" s="39"/>
    </row>
    <row r="36" spans="1:13" ht="17.25" customHeight="1" x14ac:dyDescent="0.4">
      <c r="A36" s="69"/>
      <c r="B36" s="306"/>
      <c r="C36" s="307" t="s">
        <v>158</v>
      </c>
      <c r="D36" s="308"/>
      <c r="E36" s="308"/>
      <c r="F36" s="308"/>
      <c r="G36" s="308"/>
      <c r="H36" s="308"/>
      <c r="I36" s="308"/>
      <c r="J36" s="308"/>
      <c r="K36" s="309"/>
      <c r="L36" s="99" t="s">
        <v>139</v>
      </c>
      <c r="M36" s="39"/>
    </row>
    <row r="37" spans="1:13" ht="27.95" customHeight="1" x14ac:dyDescent="0.4">
      <c r="A37" s="69"/>
      <c r="B37" s="306"/>
      <c r="C37" s="310" t="s">
        <v>159</v>
      </c>
      <c r="D37" s="311"/>
      <c r="E37" s="311"/>
      <c r="F37" s="311"/>
      <c r="G37" s="311"/>
      <c r="H37" s="311"/>
      <c r="I37" s="311"/>
      <c r="J37" s="311"/>
      <c r="K37" s="312"/>
      <c r="L37" s="97"/>
      <c r="M37" s="39"/>
    </row>
    <row r="38" spans="1:13" ht="27.95" customHeight="1" x14ac:dyDescent="0.4">
      <c r="A38" s="69"/>
      <c r="B38" s="306"/>
      <c r="C38" s="296" t="s">
        <v>160</v>
      </c>
      <c r="D38" s="297"/>
      <c r="E38" s="297"/>
      <c r="F38" s="297"/>
      <c r="G38" s="297"/>
      <c r="H38" s="297"/>
      <c r="I38" s="297"/>
      <c r="J38" s="297"/>
      <c r="K38" s="298"/>
      <c r="L38" s="98"/>
      <c r="M38" s="39"/>
    </row>
    <row r="39" spans="1:13" ht="27.95" customHeight="1" x14ac:dyDescent="0.4">
      <c r="A39" s="69"/>
      <c r="B39" s="306"/>
      <c r="C39" s="296" t="s">
        <v>161</v>
      </c>
      <c r="D39" s="297"/>
      <c r="E39" s="297"/>
      <c r="F39" s="297"/>
      <c r="G39" s="297"/>
      <c r="H39" s="297"/>
      <c r="I39" s="297"/>
      <c r="J39" s="297"/>
      <c r="K39" s="298"/>
      <c r="L39" s="98"/>
      <c r="M39" s="252"/>
    </row>
    <row r="40" spans="1:13" ht="27.95" customHeight="1" x14ac:dyDescent="0.4">
      <c r="A40" s="69"/>
      <c r="B40" s="306"/>
      <c r="C40" s="296" t="s">
        <v>162</v>
      </c>
      <c r="D40" s="297"/>
      <c r="E40" s="297"/>
      <c r="F40" s="297"/>
      <c r="G40" s="297"/>
      <c r="H40" s="297"/>
      <c r="I40" s="297"/>
      <c r="J40" s="297"/>
      <c r="K40" s="298"/>
      <c r="L40" s="98"/>
      <c r="M40" s="252"/>
    </row>
    <row r="41" spans="1:13" ht="27.95" customHeight="1" x14ac:dyDescent="0.4">
      <c r="A41" s="69"/>
      <c r="B41" s="306"/>
      <c r="C41" s="289" t="s">
        <v>163</v>
      </c>
      <c r="D41" s="290"/>
      <c r="E41" s="290"/>
      <c r="F41" s="290"/>
      <c r="G41" s="290"/>
      <c r="H41" s="290"/>
      <c r="I41" s="290"/>
      <c r="J41" s="290"/>
      <c r="K41" s="291"/>
      <c r="L41" s="97"/>
      <c r="M41" s="252"/>
    </row>
    <row r="42" spans="1:13" ht="17.25" customHeight="1" x14ac:dyDescent="0.4">
      <c r="A42" s="69"/>
      <c r="B42" s="259" t="s">
        <v>169</v>
      </c>
      <c r="C42" s="274" t="s">
        <v>171</v>
      </c>
      <c r="D42" s="284"/>
      <c r="E42" s="284"/>
      <c r="F42" s="284"/>
      <c r="G42" s="284"/>
      <c r="H42" s="284"/>
      <c r="I42" s="284"/>
      <c r="J42" s="284"/>
      <c r="K42" s="285"/>
      <c r="L42" s="75" t="s">
        <v>143</v>
      </c>
      <c r="M42" s="91"/>
    </row>
    <row r="43" spans="1:13" ht="86.25" customHeight="1" x14ac:dyDescent="0.4">
      <c r="A43" s="76"/>
      <c r="B43" s="303"/>
      <c r="C43" s="286"/>
      <c r="D43" s="287"/>
      <c r="E43" s="287"/>
      <c r="F43" s="287"/>
      <c r="G43" s="287"/>
      <c r="H43" s="287"/>
      <c r="I43" s="287"/>
      <c r="J43" s="287"/>
      <c r="K43" s="288"/>
      <c r="L43" s="110"/>
      <c r="M43" s="39"/>
    </row>
  </sheetData>
  <mergeCells count="64">
    <mergeCell ref="B42:B43"/>
    <mergeCell ref="C42:K43"/>
    <mergeCell ref="C37:K37"/>
    <mergeCell ref="C38:K38"/>
    <mergeCell ref="C39:K39"/>
    <mergeCell ref="B7:B13"/>
    <mergeCell ref="B14:B15"/>
    <mergeCell ref="B21:B27"/>
    <mergeCell ref="C22:K22"/>
    <mergeCell ref="C23:K23"/>
    <mergeCell ref="C24:K24"/>
    <mergeCell ref="C25:K25"/>
    <mergeCell ref="C26:K26"/>
    <mergeCell ref="C27:K27"/>
    <mergeCell ref="C8:K8"/>
    <mergeCell ref="C9:K9"/>
    <mergeCell ref="C10:K10"/>
    <mergeCell ref="C11:K11"/>
    <mergeCell ref="C17:L17"/>
    <mergeCell ref="A18:B19"/>
    <mergeCell ref="D18:D19"/>
    <mergeCell ref="A17:B17"/>
    <mergeCell ref="M39:M41"/>
    <mergeCell ref="C40:K40"/>
    <mergeCell ref="C41:K41"/>
    <mergeCell ref="E35:F35"/>
    <mergeCell ref="H35:I35"/>
    <mergeCell ref="B35:B41"/>
    <mergeCell ref="C36:K36"/>
    <mergeCell ref="A32:B33"/>
    <mergeCell ref="D32:D33"/>
    <mergeCell ref="E32:L32"/>
    <mergeCell ref="E33:G33"/>
    <mergeCell ref="H33:J33"/>
    <mergeCell ref="E34:F34"/>
    <mergeCell ref="H34:I34"/>
    <mergeCell ref="M25:M27"/>
    <mergeCell ref="A31:B31"/>
    <mergeCell ref="C31:L31"/>
    <mergeCell ref="E18:L18"/>
    <mergeCell ref="E19:G19"/>
    <mergeCell ref="H19:J19"/>
    <mergeCell ref="B28:B29"/>
    <mergeCell ref="C28:K29"/>
    <mergeCell ref="E20:F20"/>
    <mergeCell ref="H20:I20"/>
    <mergeCell ref="E21:F21"/>
    <mergeCell ref="H21:I21"/>
    <mergeCell ref="M11:M13"/>
    <mergeCell ref="C16:J16"/>
    <mergeCell ref="C14:K15"/>
    <mergeCell ref="C13:K13"/>
    <mergeCell ref="E6:F6"/>
    <mergeCell ref="H6:I6"/>
    <mergeCell ref="E7:F7"/>
    <mergeCell ref="H7:I7"/>
    <mergeCell ref="C12:K12"/>
    <mergeCell ref="A3:B3"/>
    <mergeCell ref="C3:L3"/>
    <mergeCell ref="A4:B5"/>
    <mergeCell ref="D4:D5"/>
    <mergeCell ref="E4:L4"/>
    <mergeCell ref="E5:G5"/>
    <mergeCell ref="H5:J5"/>
  </mergeCells>
  <phoneticPr fontId="3"/>
  <pageMargins left="0.35433070866141736" right="0.11811023622047245" top="0.19685039370078741" bottom="0.19685039370078741" header="0.31496062992125984" footer="0.31496062992125984"/>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view="pageBreakPreview" zoomScaleNormal="100" zoomScaleSheetLayoutView="100" workbookViewId="0"/>
  </sheetViews>
  <sheetFormatPr defaultRowHeight="18.75" x14ac:dyDescent="0.4"/>
  <cols>
    <col min="1" max="1" width="4.125" customWidth="1"/>
    <col min="6" max="6" width="8.875" customWidth="1"/>
    <col min="7" max="7" width="9.25" customWidth="1"/>
  </cols>
  <sheetData>
    <row r="1" spans="1:13" ht="18.600000000000001" customHeight="1" x14ac:dyDescent="0.4">
      <c r="A1" s="164" t="s">
        <v>193</v>
      </c>
    </row>
    <row r="2" spans="1:13" ht="18.600000000000001" customHeight="1" x14ac:dyDescent="0.4">
      <c r="A2" s="173" t="s">
        <v>198</v>
      </c>
      <c r="B2" s="174" t="s">
        <v>212</v>
      </c>
      <c r="C2" t="s">
        <v>213</v>
      </c>
    </row>
    <row r="3" spans="1:13" ht="20.100000000000001" customHeight="1" x14ac:dyDescent="0.4">
      <c r="A3" s="144"/>
      <c r="B3" s="140"/>
      <c r="C3" s="321" t="s">
        <v>265</v>
      </c>
      <c r="D3" s="321"/>
      <c r="E3" s="321"/>
      <c r="F3" s="321"/>
      <c r="G3" s="321"/>
      <c r="H3" s="321"/>
      <c r="I3" s="321"/>
      <c r="J3" s="321"/>
      <c r="K3" s="321"/>
      <c r="L3" s="321"/>
    </row>
    <row r="4" spans="1:13" ht="20.100000000000001" customHeight="1" x14ac:dyDescent="0.4">
      <c r="A4" s="145" t="s">
        <v>199</v>
      </c>
      <c r="B4" s="146" t="s">
        <v>153</v>
      </c>
      <c r="C4" s="321" t="s">
        <v>214</v>
      </c>
      <c r="D4" s="321"/>
      <c r="E4" s="321"/>
      <c r="F4" s="321"/>
      <c r="G4" s="321"/>
      <c r="H4" s="321"/>
      <c r="I4" s="321"/>
      <c r="J4" s="321"/>
      <c r="K4" s="321"/>
      <c r="L4" s="321"/>
    </row>
    <row r="5" spans="1:13" ht="20.100000000000001" customHeight="1" x14ac:dyDescent="0.4">
      <c r="A5" s="145"/>
      <c r="B5" s="146"/>
      <c r="C5" s="171" t="s">
        <v>266</v>
      </c>
      <c r="D5" s="171"/>
      <c r="E5" s="171"/>
      <c r="F5" s="171"/>
      <c r="G5" s="171"/>
      <c r="H5" s="171"/>
      <c r="I5" s="171"/>
      <c r="J5" s="171"/>
      <c r="K5" s="171"/>
      <c r="L5" s="171"/>
    </row>
    <row r="6" spans="1:13" ht="20.100000000000001" customHeight="1" x14ac:dyDescent="0.4">
      <c r="A6" s="144" t="s">
        <v>200</v>
      </c>
      <c r="B6" s="136" t="s">
        <v>192</v>
      </c>
      <c r="C6" s="212" t="s">
        <v>267</v>
      </c>
      <c r="D6" s="212"/>
      <c r="E6" s="212"/>
      <c r="F6" s="212"/>
      <c r="G6" s="212"/>
      <c r="H6" s="212"/>
      <c r="I6" s="212"/>
      <c r="J6" s="212"/>
      <c r="K6" s="212"/>
      <c r="L6" s="212"/>
      <c r="M6" s="143"/>
    </row>
    <row r="7" spans="1:13" ht="20.100000000000001" customHeight="1" x14ac:dyDescent="0.4">
      <c r="A7" s="145" t="s">
        <v>202</v>
      </c>
      <c r="B7" s="141" t="s">
        <v>153</v>
      </c>
      <c r="C7" s="322" t="s">
        <v>268</v>
      </c>
      <c r="D7" s="322"/>
      <c r="E7" s="322"/>
      <c r="F7" s="322"/>
      <c r="G7" s="322"/>
      <c r="H7" s="322"/>
      <c r="I7" s="322"/>
      <c r="J7" s="322"/>
      <c r="K7" s="322"/>
      <c r="L7" s="322"/>
    </row>
    <row r="8" spans="1:13" ht="20.100000000000001" customHeight="1" x14ac:dyDescent="0.4">
      <c r="A8" s="144" t="s">
        <v>201</v>
      </c>
      <c r="B8" s="136" t="s">
        <v>192</v>
      </c>
      <c r="C8" s="321" t="s">
        <v>218</v>
      </c>
      <c r="D8" s="321"/>
      <c r="E8" s="321"/>
      <c r="F8" s="321"/>
      <c r="G8" s="321"/>
      <c r="H8" s="321"/>
      <c r="I8" s="321"/>
      <c r="J8" s="321"/>
      <c r="K8" s="321"/>
      <c r="L8" s="321"/>
    </row>
    <row r="9" spans="1:13" ht="20.100000000000001" customHeight="1" x14ac:dyDescent="0.4">
      <c r="A9" s="138"/>
      <c r="B9" s="138"/>
      <c r="C9" s="137"/>
      <c r="D9" s="137"/>
      <c r="E9" s="137"/>
      <c r="F9" s="137"/>
      <c r="G9" s="137"/>
      <c r="H9" s="137"/>
      <c r="I9" s="137"/>
      <c r="J9" s="137"/>
      <c r="K9" s="137"/>
      <c r="L9" s="137"/>
    </row>
    <row r="10" spans="1:13" ht="20.100000000000001" customHeight="1" x14ac:dyDescent="0.4">
      <c r="A10" s="165" t="s">
        <v>215</v>
      </c>
      <c r="B10" s="138"/>
      <c r="C10" s="155"/>
      <c r="D10" s="155"/>
      <c r="E10" s="155"/>
      <c r="F10" s="155"/>
      <c r="G10" s="155"/>
      <c r="H10" s="155"/>
      <c r="I10" s="155"/>
      <c r="J10" s="155"/>
      <c r="K10" s="155"/>
      <c r="L10" s="155"/>
    </row>
    <row r="11" spans="1:13" x14ac:dyDescent="0.4">
      <c r="A11" s="94" t="s">
        <v>209</v>
      </c>
    </row>
    <row r="12" spans="1:13" x14ac:dyDescent="0.4">
      <c r="A12" s="159" t="s">
        <v>197</v>
      </c>
    </row>
    <row r="13" spans="1:13" x14ac:dyDescent="0.4">
      <c r="B13" t="s">
        <v>219</v>
      </c>
    </row>
    <row r="14" spans="1:13" x14ac:dyDescent="0.4">
      <c r="B14" t="s">
        <v>220</v>
      </c>
    </row>
    <row r="15" spans="1:13" x14ac:dyDescent="0.4">
      <c r="L15" s="180" t="s">
        <v>204</v>
      </c>
    </row>
    <row r="16" spans="1:13" s="161" customFormat="1" x14ac:dyDescent="0.4"/>
    <row r="17" spans="1:12" s="161" customFormat="1" ht="36.75" customHeight="1" x14ac:dyDescent="0.4"/>
    <row r="18" spans="1:12" s="161" customFormat="1" ht="20.100000000000001" customHeight="1" x14ac:dyDescent="0.4">
      <c r="A18" s="162"/>
      <c r="B18" s="162"/>
      <c r="C18" s="163"/>
      <c r="D18" s="163"/>
      <c r="E18" s="163"/>
      <c r="F18" s="163"/>
      <c r="G18" s="163"/>
      <c r="H18" s="163"/>
      <c r="I18" s="163"/>
      <c r="J18" s="163"/>
      <c r="K18" s="163"/>
      <c r="L18" s="163"/>
    </row>
    <row r="19" spans="1:12" s="161" customFormat="1" ht="20.100000000000001" customHeight="1" x14ac:dyDescent="0.4">
      <c r="A19" s="162"/>
      <c r="B19" s="162"/>
      <c r="C19" s="163"/>
      <c r="D19" s="163"/>
      <c r="E19" s="163"/>
      <c r="F19" s="163"/>
      <c r="G19" s="163"/>
      <c r="H19" s="163"/>
      <c r="I19" s="163"/>
      <c r="J19" s="163"/>
      <c r="K19" s="163"/>
      <c r="L19" s="163"/>
    </row>
    <row r="20" spans="1:12" s="161" customFormat="1" ht="20.100000000000001" customHeight="1" x14ac:dyDescent="0.4">
      <c r="A20" s="162"/>
      <c r="B20" s="162"/>
      <c r="C20" s="163"/>
      <c r="D20" s="163"/>
      <c r="E20" s="163"/>
      <c r="F20" s="163"/>
      <c r="G20" s="163"/>
      <c r="H20" s="163"/>
      <c r="I20" s="163"/>
      <c r="J20" s="163"/>
      <c r="K20" s="163"/>
      <c r="L20" s="163"/>
    </row>
    <row r="21" spans="1:12" s="161" customFormat="1" ht="20.100000000000001" customHeight="1" x14ac:dyDescent="0.4">
      <c r="A21" s="162"/>
      <c r="B21" s="162"/>
      <c r="C21" s="163"/>
      <c r="D21" s="163"/>
      <c r="E21" s="163"/>
      <c r="F21" s="163"/>
      <c r="G21" s="163"/>
      <c r="H21" s="163"/>
      <c r="I21" s="163"/>
      <c r="J21" s="163"/>
      <c r="K21" s="163"/>
      <c r="L21" s="163"/>
    </row>
    <row r="22" spans="1:12" s="161" customFormat="1" ht="20.100000000000001" customHeight="1" x14ac:dyDescent="0.4">
      <c r="A22" s="162"/>
      <c r="B22" s="162"/>
      <c r="C22" s="163"/>
      <c r="D22" s="163"/>
      <c r="E22" s="163"/>
      <c r="F22" s="163"/>
      <c r="G22" s="163"/>
      <c r="H22" s="163"/>
      <c r="I22" s="163"/>
      <c r="J22" s="163"/>
      <c r="K22" s="163"/>
      <c r="L22" s="163"/>
    </row>
    <row r="23" spans="1:12" s="161" customFormat="1" ht="20.100000000000001" customHeight="1" x14ac:dyDescent="0.4">
      <c r="A23" s="162"/>
      <c r="B23" s="162"/>
      <c r="C23" s="163"/>
      <c r="D23" s="163"/>
      <c r="E23" s="163"/>
      <c r="F23" s="163"/>
      <c r="G23" s="163"/>
      <c r="H23" s="163"/>
      <c r="I23" s="163"/>
      <c r="J23" s="163"/>
      <c r="K23" s="163"/>
      <c r="L23" s="163"/>
    </row>
    <row r="24" spans="1:12" s="161" customFormat="1" ht="20.100000000000001" customHeight="1" x14ac:dyDescent="0.4">
      <c r="A24" s="162"/>
      <c r="B24" s="162"/>
      <c r="C24" s="163"/>
      <c r="D24" s="163"/>
      <c r="E24" s="163"/>
      <c r="F24" s="163"/>
      <c r="G24" s="163"/>
      <c r="H24" s="163"/>
      <c r="I24" s="163"/>
      <c r="J24" s="163"/>
      <c r="K24" s="163"/>
      <c r="L24" s="163"/>
    </row>
    <row r="25" spans="1:12" s="161" customFormat="1" ht="20.100000000000001" customHeight="1" x14ac:dyDescent="0.4">
      <c r="A25" s="162"/>
      <c r="B25" s="162"/>
      <c r="C25" s="163"/>
      <c r="D25" s="163"/>
      <c r="E25" s="163"/>
      <c r="F25" s="163"/>
      <c r="G25" s="163"/>
      <c r="H25" s="163"/>
      <c r="I25" s="163"/>
      <c r="J25" s="163"/>
      <c r="K25" s="163"/>
      <c r="L25" s="163"/>
    </row>
    <row r="26" spans="1:12" s="161" customFormat="1" ht="20.100000000000001" customHeight="1" x14ac:dyDescent="0.4">
      <c r="A26" s="162"/>
      <c r="B26" s="162"/>
      <c r="C26" s="163"/>
      <c r="D26" s="163"/>
      <c r="E26" s="163"/>
      <c r="F26" s="163"/>
      <c r="G26" s="163"/>
      <c r="H26" s="163"/>
      <c r="I26" s="163"/>
      <c r="J26" s="163"/>
      <c r="K26" s="163"/>
      <c r="L26" s="163"/>
    </row>
    <row r="27" spans="1:12" s="161" customFormat="1" ht="20.100000000000001" customHeight="1" x14ac:dyDescent="0.4">
      <c r="A27" s="162"/>
      <c r="B27" s="162"/>
      <c r="C27" s="163"/>
      <c r="D27" s="163"/>
      <c r="E27" s="163"/>
      <c r="F27" s="163"/>
      <c r="G27" s="163"/>
      <c r="H27" s="163"/>
      <c r="I27" s="163"/>
      <c r="J27" s="163"/>
      <c r="K27" s="163"/>
      <c r="L27" s="163"/>
    </row>
    <row r="28" spans="1:12" s="161" customFormat="1" ht="20.100000000000001" customHeight="1" x14ac:dyDescent="0.4">
      <c r="A28" s="162"/>
      <c r="B28" s="162"/>
      <c r="C28" s="163"/>
      <c r="D28" s="163"/>
      <c r="E28" s="163"/>
      <c r="F28" s="163"/>
      <c r="G28" s="163"/>
      <c r="H28" s="163"/>
      <c r="I28" s="163"/>
      <c r="J28" s="163"/>
      <c r="K28" s="163"/>
      <c r="L28" s="163"/>
    </row>
    <row r="29" spans="1:12" s="161" customFormat="1" ht="20.100000000000001" customHeight="1" x14ac:dyDescent="0.4">
      <c r="A29" s="162"/>
      <c r="B29" s="162"/>
      <c r="C29" s="163"/>
      <c r="D29" s="163"/>
      <c r="E29" s="163"/>
      <c r="F29" s="163"/>
      <c r="G29" s="163"/>
      <c r="H29" s="163"/>
      <c r="I29" s="163"/>
      <c r="J29" s="163"/>
      <c r="K29" s="163"/>
      <c r="L29" s="163"/>
    </row>
    <row r="30" spans="1:12" s="161" customFormat="1" ht="20.100000000000001" customHeight="1" x14ac:dyDescent="0.4">
      <c r="A30" s="162"/>
      <c r="B30" s="162"/>
      <c r="C30" s="163"/>
      <c r="D30" s="163"/>
      <c r="E30" s="163"/>
      <c r="F30" s="163"/>
      <c r="G30" s="163"/>
      <c r="H30" s="163"/>
      <c r="I30" s="163"/>
      <c r="J30" s="163"/>
      <c r="K30" s="163"/>
      <c r="L30" s="163"/>
    </row>
    <row r="31" spans="1:12" ht="9.75" customHeight="1" x14ac:dyDescent="0.4">
      <c r="A31" s="138"/>
      <c r="B31" s="138"/>
      <c r="C31" s="155"/>
      <c r="D31" s="155"/>
      <c r="E31" s="155"/>
      <c r="F31" s="155"/>
      <c r="G31" s="155"/>
      <c r="H31" s="155"/>
      <c r="I31" s="155"/>
      <c r="J31" s="155"/>
      <c r="K31" s="155"/>
      <c r="L31" s="155"/>
    </row>
    <row r="32" spans="1:12" ht="20.100000000000001" customHeight="1" x14ac:dyDescent="0.4">
      <c r="A32" s="165" t="s">
        <v>264</v>
      </c>
      <c r="B32" s="138"/>
      <c r="C32" s="137"/>
      <c r="D32" s="137"/>
      <c r="E32" s="137"/>
      <c r="F32" s="137"/>
      <c r="G32" s="137"/>
      <c r="H32" s="137"/>
      <c r="I32" s="137"/>
      <c r="J32" s="137"/>
      <c r="K32" s="137"/>
      <c r="L32" s="137"/>
    </row>
    <row r="33" spans="1:13" ht="20.100000000000001" customHeight="1" x14ac:dyDescent="0.4">
      <c r="A33" s="146" t="s">
        <v>221</v>
      </c>
      <c r="B33" s="138"/>
      <c r="C33" s="155"/>
      <c r="D33" s="155"/>
      <c r="E33" s="155"/>
      <c r="F33" s="155"/>
      <c r="G33" s="155"/>
      <c r="H33" s="155"/>
      <c r="I33" s="155"/>
      <c r="J33" s="155"/>
      <c r="K33" s="155"/>
      <c r="L33" s="180" t="s">
        <v>205</v>
      </c>
    </row>
    <row r="34" spans="1:13" ht="18.75" customHeight="1" x14ac:dyDescent="0.4">
      <c r="A34" s="147"/>
      <c r="B34" s="147"/>
      <c r="C34" s="147"/>
      <c r="D34" s="147"/>
      <c r="E34" s="147"/>
      <c r="F34" s="147"/>
      <c r="G34" s="147"/>
      <c r="H34" s="147"/>
      <c r="I34" s="147"/>
      <c r="J34" s="147"/>
      <c r="K34" s="147"/>
      <c r="L34" s="147"/>
      <c r="M34" s="147"/>
    </row>
    <row r="35" spans="1:13" x14ac:dyDescent="0.4">
      <c r="A35" s="147"/>
      <c r="B35" s="147"/>
      <c r="C35" s="147"/>
      <c r="D35" s="147"/>
      <c r="E35" s="147"/>
      <c r="F35" s="147"/>
      <c r="G35" s="147"/>
      <c r="H35" s="147"/>
      <c r="I35" s="147"/>
      <c r="J35" s="147"/>
      <c r="K35" s="147"/>
      <c r="L35" s="147"/>
      <c r="M35" s="147"/>
    </row>
    <row r="36" spans="1:13" ht="15" customHeight="1" x14ac:dyDescent="0.4">
      <c r="A36" s="147"/>
      <c r="B36" s="147"/>
      <c r="C36" s="147"/>
      <c r="D36" s="147"/>
      <c r="E36" s="147"/>
      <c r="F36" s="147"/>
      <c r="G36" s="147"/>
      <c r="H36" s="147"/>
      <c r="I36" s="147"/>
      <c r="J36" s="147"/>
      <c r="K36" s="147"/>
      <c r="L36" s="147"/>
      <c r="M36" s="147"/>
    </row>
    <row r="37" spans="1:13" ht="18.75" customHeight="1" x14ac:dyDescent="0.4">
      <c r="A37" s="147"/>
      <c r="B37" s="147"/>
      <c r="C37" s="147"/>
      <c r="D37" s="147"/>
      <c r="E37" s="147"/>
      <c r="F37" s="147"/>
      <c r="G37" s="147"/>
      <c r="H37" s="147"/>
      <c r="I37" s="147"/>
      <c r="J37" s="147"/>
      <c r="K37" s="147"/>
      <c r="L37" s="147"/>
      <c r="M37" s="147"/>
    </row>
    <row r="38" spans="1:13" ht="82.5" customHeight="1" x14ac:dyDescent="0.4">
      <c r="A38" s="147"/>
      <c r="B38" s="147"/>
      <c r="C38" s="147"/>
      <c r="D38" s="147"/>
      <c r="E38" s="147"/>
      <c r="F38" s="147"/>
      <c r="G38" s="147"/>
      <c r="H38" s="147"/>
      <c r="I38" s="147"/>
      <c r="J38" s="147"/>
      <c r="K38" s="147"/>
      <c r="L38" s="147"/>
      <c r="M38" s="147"/>
    </row>
    <row r="39" spans="1:13" ht="17.25" customHeight="1" x14ac:dyDescent="0.4">
      <c r="A39" s="147"/>
      <c r="B39" s="147"/>
      <c r="C39" s="147"/>
      <c r="D39" s="147"/>
      <c r="E39" s="147"/>
      <c r="F39" s="147"/>
      <c r="G39" s="147"/>
      <c r="H39" s="147"/>
      <c r="I39" s="147"/>
      <c r="J39" s="147"/>
      <c r="K39" s="147"/>
      <c r="L39" s="147"/>
      <c r="M39" s="147"/>
    </row>
    <row r="40" spans="1:13" ht="83.25" customHeight="1" x14ac:dyDescent="0.4">
      <c r="A40" s="147"/>
      <c r="B40" s="147"/>
      <c r="C40" s="147"/>
      <c r="D40" s="147"/>
      <c r="E40" s="147"/>
      <c r="F40" s="147"/>
      <c r="G40" s="147"/>
      <c r="H40" s="147"/>
      <c r="I40" s="147"/>
      <c r="J40" s="147"/>
      <c r="K40" s="147"/>
      <c r="L40" s="147"/>
      <c r="M40" s="147"/>
    </row>
    <row r="41" spans="1:13" ht="8.25" customHeight="1" x14ac:dyDescent="0.4">
      <c r="A41" s="147"/>
      <c r="B41" s="147"/>
      <c r="C41" s="147"/>
      <c r="D41" s="147"/>
      <c r="E41" s="147"/>
      <c r="F41" s="147"/>
      <c r="G41" s="147"/>
      <c r="H41" s="147"/>
      <c r="I41" s="147"/>
      <c r="J41" s="147"/>
      <c r="K41" s="147"/>
      <c r="L41" s="147"/>
      <c r="M41" s="147"/>
    </row>
    <row r="42" spans="1:13" ht="16.5" customHeight="1" x14ac:dyDescent="0.4">
      <c r="A42" s="147"/>
      <c r="B42" s="147"/>
      <c r="C42" s="147"/>
      <c r="D42" s="147"/>
      <c r="E42" s="147"/>
      <c r="F42" s="147"/>
      <c r="G42" s="147"/>
      <c r="H42" s="147"/>
      <c r="I42" s="147"/>
      <c r="J42" s="147"/>
      <c r="K42" s="147"/>
      <c r="L42" s="147"/>
      <c r="M42" s="147"/>
    </row>
    <row r="43" spans="1:13" ht="15.75" customHeight="1" x14ac:dyDescent="0.4">
      <c r="A43" s="147"/>
      <c r="B43" s="147"/>
      <c r="C43" s="147"/>
      <c r="D43" s="147"/>
      <c r="E43" s="147"/>
      <c r="F43" s="147"/>
      <c r="G43" s="147"/>
      <c r="H43" s="147"/>
      <c r="I43" s="147"/>
      <c r="J43" s="147"/>
      <c r="K43" s="147"/>
      <c r="L43" s="147"/>
      <c r="M43" s="147"/>
    </row>
    <row r="44" spans="1:13" ht="17.25" customHeight="1" x14ac:dyDescent="0.4">
      <c r="A44" s="147"/>
      <c r="B44" s="147"/>
      <c r="C44" s="147"/>
      <c r="D44" s="147"/>
      <c r="E44" s="147"/>
      <c r="F44" s="147"/>
      <c r="G44" s="147"/>
      <c r="H44" s="147"/>
      <c r="I44" s="147"/>
      <c r="J44" s="147"/>
      <c r="K44" s="147"/>
      <c r="L44" s="147"/>
      <c r="M44" s="147"/>
    </row>
    <row r="45" spans="1:13" ht="23.1" customHeight="1" x14ac:dyDescent="0.4"/>
    <row r="46" spans="1:13" ht="20.100000000000001" customHeight="1" x14ac:dyDescent="0.4"/>
    <row r="47" spans="1:13" ht="32.25" customHeight="1" x14ac:dyDescent="0.4">
      <c r="H47" s="93"/>
      <c r="I47" s="93"/>
      <c r="J47" s="93"/>
      <c r="K47" s="93"/>
      <c r="L47" s="93"/>
    </row>
    <row r="48" spans="1:13" ht="42" customHeight="1" x14ac:dyDescent="0.4">
      <c r="H48" s="93"/>
      <c r="I48" s="93"/>
      <c r="J48" s="93"/>
      <c r="K48" s="93"/>
      <c r="L48" s="93"/>
    </row>
    <row r="49" spans="1:12" ht="21" customHeight="1" x14ac:dyDescent="0.4">
      <c r="A49" s="164" t="s">
        <v>222</v>
      </c>
      <c r="B49" s="94"/>
      <c r="C49" s="94"/>
      <c r="D49" s="94"/>
      <c r="E49" s="94"/>
      <c r="F49" s="94"/>
      <c r="G49" s="94"/>
      <c r="H49" s="95"/>
      <c r="I49" s="95"/>
      <c r="J49" s="93"/>
      <c r="K49" s="93"/>
      <c r="L49" s="93"/>
    </row>
    <row r="50" spans="1:12" ht="21" customHeight="1" x14ac:dyDescent="0.4">
      <c r="A50" s="159" t="s">
        <v>225</v>
      </c>
      <c r="B50" s="94"/>
      <c r="C50" s="94"/>
      <c r="D50" s="94"/>
      <c r="E50" s="94"/>
      <c r="F50" s="94"/>
      <c r="G50" s="94"/>
      <c r="H50" s="95"/>
      <c r="I50" s="95"/>
      <c r="J50" s="93"/>
      <c r="K50" s="93"/>
      <c r="L50" s="93"/>
    </row>
    <row r="51" spans="1:12" ht="21" customHeight="1" x14ac:dyDescent="0.4">
      <c r="A51" s="193" t="s">
        <v>227</v>
      </c>
      <c r="B51" s="194" t="s">
        <v>226</v>
      </c>
      <c r="C51" s="94"/>
      <c r="D51" s="94"/>
      <c r="E51" s="94"/>
      <c r="F51" s="94"/>
      <c r="G51" s="94"/>
      <c r="H51" s="95"/>
      <c r="I51" s="95"/>
      <c r="J51" s="93"/>
      <c r="K51" s="93"/>
      <c r="L51" s="93"/>
    </row>
    <row r="52" spans="1:12" ht="21" customHeight="1" x14ac:dyDescent="0.4">
      <c r="A52" s="193" t="s">
        <v>228</v>
      </c>
      <c r="B52" s="195" t="s">
        <v>282</v>
      </c>
      <c r="C52" s="94"/>
      <c r="D52" s="94"/>
      <c r="E52" s="94"/>
      <c r="F52" s="94"/>
      <c r="G52" s="94"/>
      <c r="H52" s="95"/>
      <c r="I52" s="95"/>
      <c r="J52" s="93"/>
      <c r="K52" s="93"/>
      <c r="L52" s="93"/>
    </row>
    <row r="53" spans="1:12" ht="21" customHeight="1" x14ac:dyDescent="0.4">
      <c r="A53" s="196" t="s">
        <v>230</v>
      </c>
      <c r="B53" s="195"/>
      <c r="C53" s="94"/>
      <c r="D53" s="94"/>
      <c r="E53" s="94"/>
      <c r="F53" s="94"/>
      <c r="G53" s="94"/>
      <c r="H53" s="95"/>
      <c r="I53" s="95"/>
      <c r="J53" s="93"/>
      <c r="K53" s="93"/>
      <c r="L53" s="93"/>
    </row>
    <row r="54" spans="1:12" ht="21" customHeight="1" x14ac:dyDescent="0.4">
      <c r="A54" s="164"/>
      <c r="B54" s="94"/>
      <c r="C54" s="94"/>
      <c r="D54" s="94"/>
      <c r="E54" s="94"/>
      <c r="F54" s="94"/>
      <c r="G54" s="94"/>
      <c r="H54" s="95"/>
      <c r="I54" s="95"/>
      <c r="J54" s="93"/>
      <c r="K54" s="93"/>
      <c r="L54" s="93"/>
    </row>
    <row r="55" spans="1:12" s="186" customFormat="1" ht="21" customHeight="1" x14ac:dyDescent="0.4">
      <c r="A55" s="159" t="s">
        <v>229</v>
      </c>
      <c r="H55" s="187"/>
      <c r="I55" s="187"/>
      <c r="J55" s="188"/>
      <c r="K55" s="188"/>
      <c r="L55" s="188"/>
    </row>
    <row r="56" spans="1:12" ht="21" customHeight="1" x14ac:dyDescent="0.4">
      <c r="A56" s="159"/>
      <c r="B56" s="170" t="s">
        <v>206</v>
      </c>
      <c r="C56" s="320" t="s">
        <v>210</v>
      </c>
      <c r="D56" s="320"/>
      <c r="E56" s="320"/>
      <c r="F56" s="320"/>
      <c r="G56" s="320"/>
      <c r="H56" s="320"/>
      <c r="I56" s="320"/>
      <c r="J56" s="320"/>
      <c r="K56" s="320"/>
      <c r="L56" s="320"/>
    </row>
    <row r="57" spans="1:12" ht="80.099999999999994" customHeight="1" x14ac:dyDescent="0.4">
      <c r="B57" s="139" t="s">
        <v>154</v>
      </c>
      <c r="C57" s="317" t="s">
        <v>278</v>
      </c>
      <c r="D57" s="318"/>
      <c r="E57" s="318"/>
      <c r="F57" s="318"/>
      <c r="G57" s="318"/>
      <c r="H57" s="318"/>
      <c r="I57" s="318"/>
      <c r="J57" s="318"/>
      <c r="K57" s="318"/>
      <c r="L57" s="319"/>
    </row>
    <row r="58" spans="1:12" ht="64.5" customHeight="1" x14ac:dyDescent="0.4">
      <c r="B58" s="139" t="s">
        <v>155</v>
      </c>
      <c r="C58" s="317" t="s">
        <v>217</v>
      </c>
      <c r="D58" s="318"/>
      <c r="E58" s="318"/>
      <c r="F58" s="318"/>
      <c r="G58" s="318"/>
      <c r="H58" s="318"/>
      <c r="I58" s="318"/>
      <c r="J58" s="318"/>
      <c r="K58" s="318"/>
      <c r="L58" s="319"/>
    </row>
    <row r="59" spans="1:12" ht="80.099999999999994" customHeight="1" x14ac:dyDescent="0.4">
      <c r="B59" s="139" t="s">
        <v>156</v>
      </c>
      <c r="C59" s="317" t="s">
        <v>216</v>
      </c>
      <c r="D59" s="318"/>
      <c r="E59" s="318"/>
      <c r="F59" s="318"/>
      <c r="G59" s="318"/>
      <c r="H59" s="318"/>
      <c r="I59" s="318"/>
      <c r="J59" s="318"/>
      <c r="K59" s="318"/>
      <c r="L59" s="319"/>
    </row>
    <row r="60" spans="1:12" ht="20.100000000000001" customHeight="1" x14ac:dyDescent="0.4"/>
    <row r="61" spans="1:12" s="186" customFormat="1" ht="20.100000000000001" customHeight="1" x14ac:dyDescent="0.4">
      <c r="A61" s="159" t="s">
        <v>283</v>
      </c>
    </row>
    <row r="62" spans="1:12" s="186" customFormat="1" ht="21" customHeight="1" x14ac:dyDescent="0.4">
      <c r="B62" s="184" t="s">
        <v>206</v>
      </c>
      <c r="C62" s="320" t="s">
        <v>210</v>
      </c>
      <c r="D62" s="320"/>
      <c r="E62" s="320"/>
      <c r="F62" s="320"/>
      <c r="G62" s="320"/>
      <c r="H62" s="320"/>
      <c r="I62" s="320"/>
      <c r="J62" s="320"/>
      <c r="K62" s="320"/>
      <c r="L62" s="320"/>
    </row>
    <row r="63" spans="1:12" s="186" customFormat="1" ht="97.5" customHeight="1" x14ac:dyDescent="0.4">
      <c r="B63" s="139" t="s">
        <v>154</v>
      </c>
      <c r="C63" s="316" t="s">
        <v>279</v>
      </c>
      <c r="D63" s="316"/>
      <c r="E63" s="316"/>
      <c r="F63" s="316"/>
      <c r="G63" s="316"/>
      <c r="H63" s="316"/>
      <c r="I63" s="316"/>
      <c r="J63" s="316"/>
      <c r="K63" s="316"/>
      <c r="L63" s="316"/>
    </row>
    <row r="64" spans="1:12" s="186" customFormat="1" ht="65.25" customHeight="1" x14ac:dyDescent="0.4">
      <c r="B64" s="139" t="s">
        <v>155</v>
      </c>
      <c r="C64" s="316" t="s">
        <v>280</v>
      </c>
      <c r="D64" s="316"/>
      <c r="E64" s="316"/>
      <c r="F64" s="316"/>
      <c r="G64" s="316"/>
      <c r="H64" s="316"/>
      <c r="I64" s="316"/>
      <c r="J64" s="316"/>
      <c r="K64" s="316"/>
      <c r="L64" s="316"/>
    </row>
    <row r="65" spans="1:12" s="186" customFormat="1" ht="64.5" customHeight="1" x14ac:dyDescent="0.4">
      <c r="B65" s="139" t="s">
        <v>156</v>
      </c>
      <c r="C65" s="316" t="s">
        <v>281</v>
      </c>
      <c r="D65" s="316"/>
      <c r="E65" s="316"/>
      <c r="F65" s="316"/>
      <c r="G65" s="316"/>
      <c r="H65" s="316"/>
      <c r="I65" s="316"/>
      <c r="J65" s="316"/>
      <c r="K65" s="316"/>
      <c r="L65" s="316"/>
    </row>
    <row r="66" spans="1:12" s="186" customFormat="1" ht="20.100000000000001" customHeight="1" x14ac:dyDescent="0.4">
      <c r="B66" s="159"/>
      <c r="C66" s="159"/>
      <c r="D66" s="159"/>
      <c r="E66" s="185" t="s">
        <v>223</v>
      </c>
      <c r="F66" s="159"/>
      <c r="G66" s="159"/>
      <c r="H66" s="159"/>
      <c r="I66" s="159"/>
      <c r="J66" s="159"/>
      <c r="K66" s="159"/>
      <c r="L66" s="159"/>
    </row>
    <row r="67" spans="1:12" ht="20.100000000000001" customHeight="1" x14ac:dyDescent="0.4">
      <c r="B67" s="159"/>
      <c r="C67" s="159"/>
      <c r="D67" s="159"/>
      <c r="E67" s="185" t="s">
        <v>224</v>
      </c>
      <c r="F67" s="159"/>
      <c r="G67" s="159"/>
      <c r="H67" s="185"/>
      <c r="I67" s="159"/>
      <c r="J67" s="159"/>
      <c r="K67" s="159"/>
      <c r="L67" s="159"/>
    </row>
    <row r="68" spans="1:12" ht="20.100000000000001" customHeight="1" x14ac:dyDescent="0.4">
      <c r="H68" s="185"/>
    </row>
    <row r="69" spans="1:12" ht="15" customHeight="1" x14ac:dyDescent="0.4"/>
    <row r="70" spans="1:12" s="38" customFormat="1" ht="15" customHeight="1" x14ac:dyDescent="0.4">
      <c r="A70"/>
      <c r="B70"/>
      <c r="C70"/>
      <c r="D70"/>
      <c r="E70"/>
      <c r="F70"/>
      <c r="G70"/>
      <c r="H70"/>
      <c r="I70"/>
      <c r="J70"/>
      <c r="K70"/>
      <c r="L70"/>
    </row>
  </sheetData>
  <mergeCells count="12">
    <mergeCell ref="C8:L8"/>
    <mergeCell ref="C3:L3"/>
    <mergeCell ref="C4:L4"/>
    <mergeCell ref="C7:L7"/>
    <mergeCell ref="C56:L56"/>
    <mergeCell ref="C64:L64"/>
    <mergeCell ref="C65:L65"/>
    <mergeCell ref="C57:L57"/>
    <mergeCell ref="C58:L58"/>
    <mergeCell ref="C59:L59"/>
    <mergeCell ref="C62:L62"/>
    <mergeCell ref="C63:L63"/>
  </mergeCells>
  <phoneticPr fontId="3"/>
  <pageMargins left="0.31496062992125984" right="0.31496062992125984" top="0.35433070866141736" bottom="0.35433070866141736" header="0.31496062992125984" footer="0.31496062992125984"/>
  <pageSetup paperSize="9" scale="74" orientation="portrait" r:id="rId1"/>
  <rowBreaks count="1" manualBreakCount="1">
    <brk id="48"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7"/>
  <sheetViews>
    <sheetView tabSelected="1" view="pageBreakPreview" zoomScale="70" zoomScaleNormal="70" zoomScaleSheetLayoutView="70" workbookViewId="0"/>
  </sheetViews>
  <sheetFormatPr defaultRowHeight="18.75" x14ac:dyDescent="0.4"/>
  <cols>
    <col min="1" max="1" width="4.875" customWidth="1"/>
    <col min="2" max="2" width="37" customWidth="1"/>
    <col min="3" max="3" width="11.25" customWidth="1"/>
    <col min="4" max="4" width="11.625" customWidth="1"/>
    <col min="5" max="5" width="7.625" customWidth="1"/>
    <col min="6" max="6" width="7.125" customWidth="1"/>
    <col min="7" max="7" width="12.875" customWidth="1"/>
    <col min="8" max="8" width="7.625" customWidth="1"/>
    <col min="9" max="9" width="7.125" customWidth="1"/>
    <col min="10" max="10" width="12.875" customWidth="1"/>
    <col min="11" max="11" width="7.5" customWidth="1"/>
    <col min="12" max="12" width="10.75" customWidth="1"/>
    <col min="13" max="13" width="31.25" style="38" customWidth="1"/>
    <col min="17" max="17" width="7.5" customWidth="1"/>
    <col min="18" max="18" width="12.625" customWidth="1"/>
    <col min="19" max="19" width="51.125" customWidth="1"/>
    <col min="20" max="20" width="19.75" customWidth="1"/>
    <col min="22" max="22" width="13.875" bestFit="1" customWidth="1"/>
  </cols>
  <sheetData>
    <row r="1" spans="1:22" ht="26.25" customHeight="1" x14ac:dyDescent="0.4">
      <c r="A1" s="179" t="s">
        <v>244</v>
      </c>
      <c r="B1" s="112"/>
      <c r="C1" s="112"/>
      <c r="D1" s="112"/>
      <c r="E1" s="112"/>
      <c r="F1" s="112"/>
      <c r="G1" s="112"/>
      <c r="H1" s="112"/>
      <c r="I1" s="112"/>
      <c r="J1" s="112"/>
      <c r="K1" s="112"/>
      <c r="L1" s="213" t="s">
        <v>286</v>
      </c>
      <c r="M1" t="s">
        <v>272</v>
      </c>
    </row>
    <row r="2" spans="1:22" ht="20.100000000000001" customHeight="1" x14ac:dyDescent="0.4">
      <c r="A2" s="7"/>
      <c r="B2" s="7"/>
      <c r="C2" s="7"/>
      <c r="D2" s="168"/>
      <c r="E2" s="167"/>
      <c r="F2" s="166" t="s">
        <v>207</v>
      </c>
      <c r="G2" s="166" t="s">
        <v>273</v>
      </c>
      <c r="H2" s="167" t="s">
        <v>208</v>
      </c>
      <c r="I2" s="168"/>
      <c r="J2" s="168"/>
      <c r="K2" s="168"/>
      <c r="L2" s="169"/>
      <c r="U2" s="323" t="s">
        <v>257</v>
      </c>
      <c r="V2" s="323"/>
    </row>
    <row r="3" spans="1:22" ht="35.1" customHeight="1" thickBot="1" x14ac:dyDescent="0.45">
      <c r="A3" s="7"/>
      <c r="B3" s="7"/>
      <c r="C3" s="7"/>
      <c r="D3" s="168"/>
      <c r="E3" s="167"/>
      <c r="F3" s="166"/>
      <c r="G3" s="166"/>
      <c r="H3" s="167"/>
      <c r="I3" s="168"/>
      <c r="J3" s="168"/>
      <c r="K3" s="168"/>
      <c r="L3" s="169"/>
      <c r="U3" s="211"/>
      <c r="V3" s="211"/>
    </row>
    <row r="4" spans="1:22" ht="16.5" customHeight="1" x14ac:dyDescent="0.4">
      <c r="A4" s="353" t="s">
        <v>8</v>
      </c>
      <c r="B4" s="357"/>
      <c r="C4" s="346" t="s">
        <v>9</v>
      </c>
      <c r="D4" s="347"/>
      <c r="E4" s="347"/>
      <c r="F4" s="347"/>
      <c r="G4" s="347"/>
      <c r="H4" s="347"/>
      <c r="I4" s="347"/>
      <c r="J4" s="347"/>
      <c r="K4" s="347"/>
      <c r="L4" s="348"/>
      <c r="Q4" s="157"/>
      <c r="R4" s="157" t="s">
        <v>231</v>
      </c>
      <c r="S4" s="158" t="s">
        <v>258</v>
      </c>
      <c r="T4" s="158" t="s">
        <v>232</v>
      </c>
      <c r="U4" s="158" t="s">
        <v>255</v>
      </c>
      <c r="V4" s="158" t="s">
        <v>256</v>
      </c>
    </row>
    <row r="5" spans="1:22" ht="15.75" customHeight="1" x14ac:dyDescent="0.4">
      <c r="A5" s="349" t="s">
        <v>5</v>
      </c>
      <c r="B5" s="358"/>
      <c r="C5" s="148"/>
      <c r="D5" s="246" t="s">
        <v>0</v>
      </c>
      <c r="E5" s="231" t="s">
        <v>7</v>
      </c>
      <c r="F5" s="231"/>
      <c r="G5" s="231"/>
      <c r="H5" s="231"/>
      <c r="I5" s="231"/>
      <c r="J5" s="231"/>
      <c r="K5" s="231"/>
      <c r="L5" s="351"/>
      <c r="Q5" s="209" t="s">
        <v>285</v>
      </c>
      <c r="R5" s="157" t="s">
        <v>289</v>
      </c>
      <c r="S5" s="158" t="s">
        <v>290</v>
      </c>
      <c r="T5" s="158" t="s">
        <v>291</v>
      </c>
      <c r="U5" s="158">
        <v>180</v>
      </c>
      <c r="V5" s="158">
        <v>20</v>
      </c>
    </row>
    <row r="6" spans="1:22" ht="17.25" customHeight="1" x14ac:dyDescent="0.4">
      <c r="A6" s="350"/>
      <c r="B6" s="359"/>
      <c r="C6" s="149"/>
      <c r="D6" s="247"/>
      <c r="E6" s="231" t="s">
        <v>1</v>
      </c>
      <c r="F6" s="231"/>
      <c r="G6" s="231"/>
      <c r="H6" s="231" t="s">
        <v>2</v>
      </c>
      <c r="I6" s="231"/>
      <c r="J6" s="231"/>
      <c r="K6" s="281" t="s">
        <v>167</v>
      </c>
      <c r="L6" s="352"/>
      <c r="M6" s="105"/>
      <c r="Q6" s="209" t="s">
        <v>233</v>
      </c>
      <c r="R6" s="157" t="s">
        <v>292</v>
      </c>
      <c r="S6" s="158" t="s">
        <v>293</v>
      </c>
      <c r="T6" s="158" t="s">
        <v>294</v>
      </c>
      <c r="U6" s="158">
        <v>180</v>
      </c>
      <c r="V6" s="158">
        <v>20</v>
      </c>
    </row>
    <row r="7" spans="1:22" ht="24.95" customHeight="1" x14ac:dyDescent="0.4">
      <c r="A7" s="183" t="s">
        <v>284</v>
      </c>
      <c r="B7" s="150" t="str">
        <f>IFERROR(VLOOKUP(DBCS(A7),$Q$4:$U$38,2,FALSE)&amp;"","")</f>
        <v>多項式の計算</v>
      </c>
      <c r="C7" s="329" t="s">
        <v>243</v>
      </c>
      <c r="D7" s="331" t="s">
        <v>6</v>
      </c>
      <c r="E7" s="360"/>
      <c r="F7" s="361"/>
      <c r="G7" s="337" t="str">
        <f>IFERROR("/"&amp;VLOOKUP(DBCS(A7),$Q$5:$V$38,5,FALSE)&amp;"点","")</f>
        <v>/180点</v>
      </c>
      <c r="H7" s="360"/>
      <c r="I7" s="361"/>
      <c r="J7" s="337" t="str">
        <f>IFERROR("/"&amp;VLOOKUP(DBCS(A7),$Q$5:$V$38,6,FALSE)&amp;"点","")</f>
        <v>/20点</v>
      </c>
      <c r="K7" s="364" t="s">
        <v>269</v>
      </c>
      <c r="L7" s="340"/>
      <c r="Q7" s="209" t="s">
        <v>234</v>
      </c>
      <c r="R7" s="157" t="s">
        <v>295</v>
      </c>
      <c r="S7" s="158" t="s">
        <v>296</v>
      </c>
      <c r="T7" s="158" t="s">
        <v>297</v>
      </c>
      <c r="U7" s="158">
        <v>50</v>
      </c>
      <c r="V7" s="158">
        <v>150</v>
      </c>
    </row>
    <row r="8" spans="1:22" ht="29.25" customHeight="1" x14ac:dyDescent="0.4">
      <c r="A8" s="175"/>
      <c r="B8" s="343" t="str">
        <f>IFERROR(VLOOKUP(DBCS(A7),$Q$4:$U$38,3,FALSE)&amp;"","")</f>
        <v>学習の目標 （Can-Doチェック)
□多項式と単項式の乗法・除法ができる。
□多項式の乗法ができる。
□展開の公式を使って式を展開することができる。
□展開の公式を利用して式の計算を工夫することができる。
□文字の置き換えを利用して式を展開することができる。
□多項式のいろいろな計算をすることができる。
□式の値を求めることができる。
□長方形の面積を考えることで展開の公式が成り立つことを説明できる。</v>
      </c>
      <c r="C8" s="330"/>
      <c r="D8" s="332"/>
      <c r="E8" s="362"/>
      <c r="F8" s="363"/>
      <c r="G8" s="338"/>
      <c r="H8" s="362"/>
      <c r="I8" s="363"/>
      <c r="J8" s="338"/>
      <c r="K8" s="341"/>
      <c r="L8" s="342"/>
      <c r="M8" s="105"/>
      <c r="Q8" s="157" t="s">
        <v>235</v>
      </c>
      <c r="R8" s="157" t="s">
        <v>298</v>
      </c>
      <c r="S8" s="158" t="s">
        <v>299</v>
      </c>
      <c r="T8" s="158" t="s">
        <v>300</v>
      </c>
      <c r="U8" s="158">
        <v>175</v>
      </c>
      <c r="V8" s="158">
        <v>25</v>
      </c>
    </row>
    <row r="9" spans="1:22" ht="17.25" customHeight="1" x14ac:dyDescent="0.4">
      <c r="A9" s="176"/>
      <c r="B9" s="343"/>
      <c r="C9" s="308" t="s">
        <v>158</v>
      </c>
      <c r="D9" s="308"/>
      <c r="E9" s="308"/>
      <c r="F9" s="308"/>
      <c r="G9" s="308"/>
      <c r="H9" s="308"/>
      <c r="I9" s="308"/>
      <c r="J9" s="308"/>
      <c r="K9" s="309"/>
      <c r="L9" s="126" t="s">
        <v>139</v>
      </c>
      <c r="M9" s="105"/>
      <c r="Q9" s="157" t="s">
        <v>236</v>
      </c>
      <c r="R9" s="157" t="s">
        <v>301</v>
      </c>
      <c r="S9" s="158" t="s">
        <v>302</v>
      </c>
      <c r="T9" s="158" t="s">
        <v>303</v>
      </c>
      <c r="U9" s="158">
        <v>190</v>
      </c>
      <c r="V9" s="158">
        <v>10</v>
      </c>
    </row>
    <row r="10" spans="1:22" ht="44.25" customHeight="1" x14ac:dyDescent="0.4">
      <c r="A10" s="176"/>
      <c r="B10" s="343"/>
      <c r="C10" s="311" t="s">
        <v>251</v>
      </c>
      <c r="D10" s="311"/>
      <c r="E10" s="311"/>
      <c r="F10" s="311"/>
      <c r="G10" s="311"/>
      <c r="H10" s="311"/>
      <c r="I10" s="311"/>
      <c r="J10" s="311"/>
      <c r="K10" s="312"/>
      <c r="L10" s="207"/>
      <c r="M10" s="105"/>
      <c r="Q10" s="157" t="s">
        <v>237</v>
      </c>
      <c r="R10" s="157" t="s">
        <v>304</v>
      </c>
      <c r="S10" s="158" t="s">
        <v>305</v>
      </c>
      <c r="T10" s="158" t="s">
        <v>306</v>
      </c>
      <c r="U10" s="158">
        <v>140</v>
      </c>
      <c r="V10" s="158">
        <v>60</v>
      </c>
    </row>
    <row r="11" spans="1:22" ht="44.25" customHeight="1" x14ac:dyDescent="0.4">
      <c r="A11" s="176"/>
      <c r="B11" s="343"/>
      <c r="C11" s="297" t="s">
        <v>247</v>
      </c>
      <c r="D11" s="297"/>
      <c r="E11" s="297"/>
      <c r="F11" s="297"/>
      <c r="G11" s="297"/>
      <c r="H11" s="297"/>
      <c r="I11" s="297"/>
      <c r="J11" s="297"/>
      <c r="K11" s="298"/>
      <c r="L11" s="208"/>
      <c r="M11" s="105"/>
      <c r="Q11" s="157" t="s">
        <v>238</v>
      </c>
      <c r="R11" s="157" t="s">
        <v>307</v>
      </c>
      <c r="S11" s="158" t="s">
        <v>308</v>
      </c>
      <c r="T11" s="158" t="s">
        <v>309</v>
      </c>
      <c r="U11" s="158">
        <v>170</v>
      </c>
      <c r="V11" s="158">
        <v>30</v>
      </c>
    </row>
    <row r="12" spans="1:22" ht="44.25" customHeight="1" x14ac:dyDescent="0.4">
      <c r="A12" s="176"/>
      <c r="B12" s="343"/>
      <c r="C12" s="297" t="s">
        <v>248</v>
      </c>
      <c r="D12" s="297"/>
      <c r="E12" s="297"/>
      <c r="F12" s="297"/>
      <c r="G12" s="297"/>
      <c r="H12" s="297"/>
      <c r="I12" s="297"/>
      <c r="J12" s="297"/>
      <c r="K12" s="298"/>
      <c r="L12" s="208"/>
      <c r="M12" s="355"/>
      <c r="Q12" s="157" t="s">
        <v>239</v>
      </c>
      <c r="R12" s="157" t="s">
        <v>310</v>
      </c>
      <c r="S12" s="158" t="s">
        <v>287</v>
      </c>
      <c r="T12" s="158" t="s">
        <v>311</v>
      </c>
      <c r="U12" s="158">
        <v>30</v>
      </c>
      <c r="V12" s="158">
        <v>170</v>
      </c>
    </row>
    <row r="13" spans="1:22" ht="39.6" customHeight="1" x14ac:dyDescent="0.4">
      <c r="A13" s="176"/>
      <c r="B13" s="181" t="str">
        <f>IFERROR(VLOOKUP(DBCS(A7),$Q$4:$U$38,4,FALSE)&amp;"","")</f>
        <v>〈教科書ページ〉p.14～25</v>
      </c>
      <c r="C13" s="297" t="s">
        <v>249</v>
      </c>
      <c r="D13" s="297"/>
      <c r="E13" s="297"/>
      <c r="F13" s="297"/>
      <c r="G13" s="297"/>
      <c r="H13" s="297"/>
      <c r="I13" s="297"/>
      <c r="J13" s="297"/>
      <c r="K13" s="298"/>
      <c r="L13" s="208"/>
      <c r="M13" s="355"/>
      <c r="Q13" s="200" t="s">
        <v>240</v>
      </c>
      <c r="R13" s="157" t="s">
        <v>312</v>
      </c>
      <c r="S13" s="158" t="s">
        <v>313</v>
      </c>
      <c r="T13" s="158" t="s">
        <v>314</v>
      </c>
      <c r="U13" s="158">
        <v>170</v>
      </c>
      <c r="V13" s="158">
        <v>30</v>
      </c>
    </row>
    <row r="14" spans="1:22" ht="39.6" customHeight="1" x14ac:dyDescent="0.4">
      <c r="A14" s="176"/>
      <c r="B14" s="182"/>
      <c r="C14" s="290" t="s">
        <v>250</v>
      </c>
      <c r="D14" s="290"/>
      <c r="E14" s="290"/>
      <c r="F14" s="290"/>
      <c r="G14" s="290"/>
      <c r="H14" s="290"/>
      <c r="I14" s="290"/>
      <c r="J14" s="290"/>
      <c r="K14" s="291"/>
      <c r="L14" s="207"/>
      <c r="M14" s="355"/>
      <c r="Q14" s="200" t="s">
        <v>241</v>
      </c>
      <c r="R14" s="157" t="s">
        <v>315</v>
      </c>
      <c r="S14" s="158" t="s">
        <v>316</v>
      </c>
      <c r="T14" s="158" t="s">
        <v>317</v>
      </c>
      <c r="U14" s="158">
        <v>80</v>
      </c>
      <c r="V14" s="158">
        <v>120</v>
      </c>
    </row>
    <row r="15" spans="1:22" ht="17.25" customHeight="1" x14ac:dyDescent="0.4">
      <c r="A15" s="176"/>
      <c r="B15" s="325" t="s">
        <v>271</v>
      </c>
      <c r="C15" s="356" t="s">
        <v>270</v>
      </c>
      <c r="D15" s="284"/>
      <c r="E15" s="284"/>
      <c r="F15" s="284"/>
      <c r="G15" s="284"/>
      <c r="H15" s="284"/>
      <c r="I15" s="284"/>
      <c r="J15" s="284"/>
      <c r="K15" s="285"/>
      <c r="L15" s="127" t="s">
        <v>143</v>
      </c>
      <c r="M15" s="45"/>
      <c r="Q15" s="157" t="s">
        <v>242</v>
      </c>
      <c r="R15" s="157" t="s">
        <v>318</v>
      </c>
      <c r="S15" s="158" t="s">
        <v>319</v>
      </c>
      <c r="T15" s="158" t="s">
        <v>320</v>
      </c>
      <c r="U15" s="158">
        <v>160</v>
      </c>
      <c r="V15" s="158">
        <v>40</v>
      </c>
    </row>
    <row r="16" spans="1:22" ht="105" customHeight="1" thickBot="1" x14ac:dyDescent="0.45">
      <c r="A16" s="177"/>
      <c r="B16" s="326"/>
      <c r="C16" s="327"/>
      <c r="D16" s="327"/>
      <c r="E16" s="327"/>
      <c r="F16" s="327"/>
      <c r="G16" s="327"/>
      <c r="H16" s="327"/>
      <c r="I16" s="327"/>
      <c r="J16" s="327"/>
      <c r="K16" s="328"/>
      <c r="L16" s="160"/>
      <c r="M16" s="215" t="s">
        <v>276</v>
      </c>
      <c r="Q16" s="200" t="s">
        <v>259</v>
      </c>
      <c r="R16" s="157" t="s">
        <v>321</v>
      </c>
      <c r="S16" s="158" t="s">
        <v>322</v>
      </c>
      <c r="T16" s="158" t="s">
        <v>323</v>
      </c>
      <c r="U16" s="158">
        <v>130</v>
      </c>
      <c r="V16" s="158">
        <v>70</v>
      </c>
    </row>
    <row r="17" spans="1:22" ht="35.1" customHeight="1" thickBot="1" x14ac:dyDescent="0.45">
      <c r="A17" s="7"/>
      <c r="B17" s="6"/>
      <c r="C17" s="6"/>
      <c r="L17" s="111"/>
      <c r="M17" s="197"/>
      <c r="Q17" s="157" t="s">
        <v>260</v>
      </c>
      <c r="R17" s="157" t="s">
        <v>324</v>
      </c>
      <c r="S17" s="158" t="s">
        <v>325</v>
      </c>
      <c r="T17" s="158" t="s">
        <v>326</v>
      </c>
      <c r="U17" s="158">
        <v>160</v>
      </c>
      <c r="V17" s="158">
        <v>40</v>
      </c>
    </row>
    <row r="18" spans="1:22" ht="16.5" customHeight="1" x14ac:dyDescent="0.4">
      <c r="A18" s="353" t="s">
        <v>8</v>
      </c>
      <c r="B18" s="354"/>
      <c r="C18" s="346" t="s">
        <v>9</v>
      </c>
      <c r="D18" s="347"/>
      <c r="E18" s="347"/>
      <c r="F18" s="347"/>
      <c r="G18" s="347"/>
      <c r="H18" s="347"/>
      <c r="I18" s="347"/>
      <c r="J18" s="347"/>
      <c r="K18" s="347"/>
      <c r="L18" s="348"/>
      <c r="M18" s="198"/>
      <c r="Q18" s="200" t="s">
        <v>261</v>
      </c>
      <c r="R18" s="157" t="s">
        <v>327</v>
      </c>
      <c r="S18" s="158" t="s">
        <v>288</v>
      </c>
      <c r="T18" s="158" t="s">
        <v>328</v>
      </c>
      <c r="U18" s="158">
        <v>100</v>
      </c>
      <c r="V18" s="158">
        <v>100</v>
      </c>
    </row>
    <row r="19" spans="1:22" ht="15.75" customHeight="1" x14ac:dyDescent="0.4">
      <c r="A19" s="349" t="s">
        <v>5</v>
      </c>
      <c r="B19" s="243"/>
      <c r="C19" s="202"/>
      <c r="D19" s="246" t="s">
        <v>0</v>
      </c>
      <c r="E19" s="231" t="s">
        <v>7</v>
      </c>
      <c r="F19" s="231"/>
      <c r="G19" s="231"/>
      <c r="H19" s="231"/>
      <c r="I19" s="231"/>
      <c r="J19" s="231"/>
      <c r="K19" s="231"/>
      <c r="L19" s="351"/>
      <c r="M19" s="172"/>
      <c r="Q19" s="157" t="s">
        <v>262</v>
      </c>
      <c r="R19" s="157" t="s">
        <v>329</v>
      </c>
      <c r="S19" s="158" t="s">
        <v>330</v>
      </c>
      <c r="T19" s="158" t="s">
        <v>331</v>
      </c>
      <c r="U19" s="158">
        <v>155</v>
      </c>
      <c r="V19" s="158">
        <v>45</v>
      </c>
    </row>
    <row r="20" spans="1:22" ht="17.25" customHeight="1" x14ac:dyDescent="0.4">
      <c r="A20" s="350"/>
      <c r="B20" s="245"/>
      <c r="C20" s="203"/>
      <c r="D20" s="247"/>
      <c r="E20" s="231" t="s">
        <v>1</v>
      </c>
      <c r="F20" s="231"/>
      <c r="G20" s="231"/>
      <c r="H20" s="231" t="s">
        <v>2</v>
      </c>
      <c r="I20" s="231"/>
      <c r="J20" s="231"/>
      <c r="K20" s="281" t="s">
        <v>167</v>
      </c>
      <c r="L20" s="352"/>
      <c r="M20" s="105"/>
      <c r="Q20" s="200" t="s">
        <v>263</v>
      </c>
      <c r="R20" s="157" t="s">
        <v>332</v>
      </c>
      <c r="S20" s="158" t="s">
        <v>333</v>
      </c>
      <c r="T20" s="158" t="s">
        <v>334</v>
      </c>
      <c r="U20" s="158">
        <v>120</v>
      </c>
      <c r="V20" s="158">
        <v>80</v>
      </c>
    </row>
    <row r="21" spans="1:22" ht="29.25" customHeight="1" x14ac:dyDescent="0.4">
      <c r="A21" s="183" t="s">
        <v>233</v>
      </c>
      <c r="B21" s="150" t="str">
        <f>IFERROR(VLOOKUP(DBCS(A21),$Q$4:$U$38,2,FALSE)&amp;"","")</f>
        <v>因数分解</v>
      </c>
      <c r="C21" s="329" t="s">
        <v>243</v>
      </c>
      <c r="D21" s="331" t="s">
        <v>6</v>
      </c>
      <c r="E21" s="333"/>
      <c r="F21" s="334"/>
      <c r="G21" s="337" t="str">
        <f>IFERROR("/"&amp;VLOOKUP(A21,$Q$5:$V$38,5,FALSE)&amp;"点","")</f>
        <v>/180点</v>
      </c>
      <c r="H21" s="333"/>
      <c r="I21" s="334"/>
      <c r="J21" s="337" t="str">
        <f>IFERROR("/"&amp;VLOOKUP(A21,$Q$5:$V$38,6,FALSE)&amp;"点","")</f>
        <v>/20点</v>
      </c>
      <c r="K21" s="339" t="s">
        <v>245</v>
      </c>
      <c r="L21" s="340"/>
      <c r="Q21" s="157"/>
      <c r="R21" s="157"/>
      <c r="S21" s="158"/>
      <c r="T21" s="158"/>
      <c r="U21" s="158"/>
      <c r="V21" s="158"/>
    </row>
    <row r="22" spans="1:22" ht="29.25" customHeight="1" x14ac:dyDescent="0.4">
      <c r="A22" s="175"/>
      <c r="B22" s="343" t="str">
        <f>IFERROR(VLOOKUP(DBCS(A21),$Q$4:$U$38,3,FALSE)&amp;"","")</f>
        <v>学習の目標 （Can-Doチェック)
□因数の意味を理解している。
□共通な因数をくくり出して因数分解をすることができる。
□公式を使って因数分解をすることができる。
□いろいろな式の因数分解をすることができる。
□因数分解を利用して式の計算を工夫することができる。
□式の値を求めることができる。</v>
      </c>
      <c r="C22" s="330"/>
      <c r="D22" s="332"/>
      <c r="E22" s="335"/>
      <c r="F22" s="336"/>
      <c r="G22" s="338"/>
      <c r="H22" s="335"/>
      <c r="I22" s="336"/>
      <c r="J22" s="338"/>
      <c r="K22" s="341"/>
      <c r="L22" s="342"/>
      <c r="M22" s="105"/>
      <c r="Q22" s="200"/>
      <c r="R22" s="157"/>
      <c r="S22" s="158"/>
      <c r="T22" s="158"/>
      <c r="U22" s="158"/>
      <c r="V22" s="158"/>
    </row>
    <row r="23" spans="1:22" ht="17.25" customHeight="1" x14ac:dyDescent="0.4">
      <c r="A23" s="176"/>
      <c r="B23" s="343"/>
      <c r="C23" s="308" t="s">
        <v>158</v>
      </c>
      <c r="D23" s="308"/>
      <c r="E23" s="308"/>
      <c r="F23" s="308"/>
      <c r="G23" s="308"/>
      <c r="H23" s="308"/>
      <c r="I23" s="308"/>
      <c r="J23" s="308"/>
      <c r="K23" s="309"/>
      <c r="L23" s="126" t="s">
        <v>139</v>
      </c>
      <c r="M23" s="105"/>
      <c r="Q23" s="157"/>
      <c r="R23" s="157"/>
      <c r="S23" s="158"/>
      <c r="T23" s="158"/>
      <c r="U23" s="158"/>
      <c r="V23" s="158"/>
    </row>
    <row r="24" spans="1:22" ht="44.25" customHeight="1" x14ac:dyDescent="0.4">
      <c r="A24" s="176"/>
      <c r="B24" s="343"/>
      <c r="C24" s="311" t="s">
        <v>251</v>
      </c>
      <c r="D24" s="311"/>
      <c r="E24" s="311"/>
      <c r="F24" s="311"/>
      <c r="G24" s="311"/>
      <c r="H24" s="311"/>
      <c r="I24" s="311"/>
      <c r="J24" s="311"/>
      <c r="K24" s="312"/>
      <c r="L24" s="152"/>
      <c r="M24" s="105"/>
      <c r="Q24" s="200"/>
      <c r="R24" s="157"/>
      <c r="S24" s="158"/>
      <c r="T24" s="158"/>
      <c r="U24" s="158"/>
      <c r="V24" s="158"/>
    </row>
    <row r="25" spans="1:22" ht="44.25" customHeight="1" x14ac:dyDescent="0.4">
      <c r="A25" s="176"/>
      <c r="B25" s="343"/>
      <c r="C25" s="297" t="s">
        <v>247</v>
      </c>
      <c r="D25" s="297"/>
      <c r="E25" s="297"/>
      <c r="F25" s="297"/>
      <c r="G25" s="297"/>
      <c r="H25" s="297"/>
      <c r="I25" s="297"/>
      <c r="J25" s="297"/>
      <c r="K25" s="298"/>
      <c r="L25" s="153"/>
      <c r="M25" s="105"/>
      <c r="Q25" s="200"/>
      <c r="R25" s="157"/>
      <c r="S25" s="158"/>
      <c r="T25" s="158"/>
      <c r="U25" s="158"/>
      <c r="V25" s="158"/>
    </row>
    <row r="26" spans="1:22" ht="44.25" customHeight="1" x14ac:dyDescent="0.4">
      <c r="A26" s="176"/>
      <c r="B26" s="343"/>
      <c r="C26" s="297" t="s">
        <v>248</v>
      </c>
      <c r="D26" s="297"/>
      <c r="E26" s="297"/>
      <c r="F26" s="297"/>
      <c r="G26" s="297"/>
      <c r="H26" s="297"/>
      <c r="I26" s="297"/>
      <c r="J26" s="297"/>
      <c r="K26" s="298"/>
      <c r="L26" s="153"/>
      <c r="M26" s="355"/>
      <c r="Q26" s="200"/>
      <c r="R26" s="157"/>
      <c r="S26" s="158"/>
      <c r="T26" s="158"/>
      <c r="U26" s="158"/>
      <c r="V26" s="158"/>
    </row>
    <row r="27" spans="1:22" ht="39.6" customHeight="1" x14ac:dyDescent="0.4">
      <c r="A27" s="176"/>
      <c r="B27" s="181" t="str">
        <f>IFERROR(VLOOKUP(DBCS(A21),$Q$4:$U$38,4,FALSE)&amp;"","")</f>
        <v>〈教科書ページ〉p.26～35</v>
      </c>
      <c r="C27" s="297" t="s">
        <v>249</v>
      </c>
      <c r="D27" s="297"/>
      <c r="E27" s="297"/>
      <c r="F27" s="297"/>
      <c r="G27" s="297"/>
      <c r="H27" s="297"/>
      <c r="I27" s="297"/>
      <c r="J27" s="297"/>
      <c r="K27" s="298"/>
      <c r="L27" s="132"/>
      <c r="M27" s="355"/>
      <c r="Q27" s="200"/>
      <c r="R27" s="157"/>
      <c r="S27" s="158"/>
      <c r="T27" s="158"/>
      <c r="U27" s="158"/>
      <c r="V27" s="158"/>
    </row>
    <row r="28" spans="1:22" ht="39.6" customHeight="1" x14ac:dyDescent="0.4">
      <c r="A28" s="176"/>
      <c r="B28" s="182"/>
      <c r="C28" s="290" t="s">
        <v>250</v>
      </c>
      <c r="D28" s="290"/>
      <c r="E28" s="290"/>
      <c r="F28" s="290"/>
      <c r="G28" s="290"/>
      <c r="H28" s="290"/>
      <c r="I28" s="290"/>
      <c r="J28" s="290"/>
      <c r="K28" s="291"/>
      <c r="L28" s="131"/>
      <c r="M28" s="355"/>
      <c r="Q28" s="200"/>
      <c r="R28" s="157"/>
      <c r="S28" s="158"/>
      <c r="T28" s="158"/>
      <c r="U28" s="158"/>
      <c r="V28" s="158"/>
    </row>
    <row r="29" spans="1:22" ht="17.25" customHeight="1" x14ac:dyDescent="0.4">
      <c r="A29" s="176"/>
      <c r="B29" s="325" t="s">
        <v>203</v>
      </c>
      <c r="C29" s="284" t="s">
        <v>246</v>
      </c>
      <c r="D29" s="284"/>
      <c r="E29" s="284"/>
      <c r="F29" s="284"/>
      <c r="G29" s="284"/>
      <c r="H29" s="284"/>
      <c r="I29" s="284"/>
      <c r="J29" s="284"/>
      <c r="K29" s="285"/>
      <c r="L29" s="127" t="s">
        <v>143</v>
      </c>
      <c r="M29" s="45"/>
      <c r="Q29" s="157"/>
      <c r="R29" s="157"/>
      <c r="S29" s="158"/>
      <c r="T29" s="158"/>
      <c r="U29" s="158"/>
    </row>
    <row r="30" spans="1:22" ht="105" customHeight="1" thickBot="1" x14ac:dyDescent="0.45">
      <c r="A30" s="177"/>
      <c r="B30" s="326"/>
      <c r="C30" s="327"/>
      <c r="D30" s="327"/>
      <c r="E30" s="327"/>
      <c r="F30" s="327"/>
      <c r="G30" s="327"/>
      <c r="H30" s="327"/>
      <c r="I30" s="327"/>
      <c r="J30" s="327"/>
      <c r="K30" s="328"/>
      <c r="L30" s="160"/>
      <c r="M30" s="105"/>
      <c r="Q30" s="157"/>
      <c r="R30" s="157"/>
      <c r="S30" s="158"/>
      <c r="T30" s="158"/>
      <c r="U30" s="158"/>
    </row>
    <row r="31" spans="1:22" ht="35.1" customHeight="1" thickBot="1" x14ac:dyDescent="0.45">
      <c r="A31" s="179"/>
      <c r="B31" s="112"/>
      <c r="C31" s="112"/>
      <c r="D31" s="112"/>
      <c r="E31" s="112"/>
      <c r="F31" s="112"/>
      <c r="G31" s="112"/>
      <c r="H31" s="112"/>
      <c r="I31" s="112"/>
      <c r="J31" s="112"/>
      <c r="K31" s="112"/>
      <c r="L31" s="214"/>
      <c r="M31"/>
    </row>
    <row r="32" spans="1:22" ht="16.5" customHeight="1" x14ac:dyDescent="0.4">
      <c r="A32" s="353" t="s">
        <v>8</v>
      </c>
      <c r="B32" s="354"/>
      <c r="C32" s="346" t="s">
        <v>9</v>
      </c>
      <c r="D32" s="347"/>
      <c r="E32" s="347"/>
      <c r="F32" s="347"/>
      <c r="G32" s="347"/>
      <c r="H32" s="347"/>
      <c r="I32" s="347"/>
      <c r="J32" s="347"/>
      <c r="K32" s="347"/>
      <c r="L32" s="348"/>
      <c r="Q32" s="157"/>
      <c r="R32" s="157"/>
      <c r="S32" s="158"/>
      <c r="T32" s="158"/>
    </row>
    <row r="33" spans="1:21" ht="15.75" customHeight="1" x14ac:dyDescent="0.4">
      <c r="A33" s="349" t="s">
        <v>5</v>
      </c>
      <c r="B33" s="243"/>
      <c r="C33" s="202"/>
      <c r="D33" s="246" t="s">
        <v>0</v>
      </c>
      <c r="E33" s="231" t="s">
        <v>7</v>
      </c>
      <c r="F33" s="231"/>
      <c r="G33" s="231"/>
      <c r="H33" s="231"/>
      <c r="I33" s="231"/>
      <c r="J33" s="231"/>
      <c r="K33" s="231"/>
      <c r="L33" s="351"/>
      <c r="Q33" s="157"/>
      <c r="R33" s="157"/>
      <c r="S33" s="158"/>
      <c r="T33" s="158"/>
    </row>
    <row r="34" spans="1:21" ht="17.25" customHeight="1" x14ac:dyDescent="0.4">
      <c r="A34" s="350"/>
      <c r="B34" s="245"/>
      <c r="C34" s="203"/>
      <c r="D34" s="247"/>
      <c r="E34" s="231" t="s">
        <v>1</v>
      </c>
      <c r="F34" s="231"/>
      <c r="G34" s="231"/>
      <c r="H34" s="231" t="s">
        <v>2</v>
      </c>
      <c r="I34" s="231"/>
      <c r="J34" s="231"/>
      <c r="K34" s="281" t="s">
        <v>167</v>
      </c>
      <c r="L34" s="352"/>
      <c r="M34" s="105"/>
      <c r="Q34" s="157"/>
      <c r="R34" s="157"/>
      <c r="S34" s="158"/>
      <c r="T34" s="158"/>
    </row>
    <row r="35" spans="1:21" ht="24.95" customHeight="1" x14ac:dyDescent="0.4">
      <c r="A35" s="183" t="s">
        <v>234</v>
      </c>
      <c r="B35" s="150" t="str">
        <f>IFERROR(VLOOKUP(DBCS(A35),$Q$4:$U$38,2,FALSE)&amp;"","")</f>
        <v>式の利用</v>
      </c>
      <c r="C35" s="329" t="s">
        <v>243</v>
      </c>
      <c r="D35" s="331" t="s">
        <v>6</v>
      </c>
      <c r="E35" s="333"/>
      <c r="F35" s="334"/>
      <c r="G35" s="337" t="str">
        <f>IFERROR("/"&amp;VLOOKUP(A35,$Q$5:$V$38,5,FALSE)&amp;"点","")</f>
        <v>/50点</v>
      </c>
      <c r="H35" s="333"/>
      <c r="I35" s="334"/>
      <c r="J35" s="337" t="str">
        <f>IFERROR("/"&amp;VLOOKUP(A35,$Q$5:$V$38,6,FALSE)&amp;"点","")</f>
        <v>/150点</v>
      </c>
      <c r="K35" s="339" t="s">
        <v>245</v>
      </c>
      <c r="L35" s="340"/>
      <c r="Q35" s="157"/>
      <c r="R35" s="157"/>
      <c r="S35" s="158"/>
      <c r="T35" s="158"/>
    </row>
    <row r="36" spans="1:21" ht="29.25" customHeight="1" x14ac:dyDescent="0.4">
      <c r="A36" s="175"/>
      <c r="B36" s="343" t="str">
        <f>IFERROR(VLOOKUP(DBCS(A35),$Q$4:$U$38,3,FALSE)&amp;"","")</f>
        <v>学習の目標 （Can-Doチェック)
□式の計算を利用して，数の性質の証明をすることができる。
□式の計算を利用して，図形の性質を証明したり考えたりすることができる。</v>
      </c>
      <c r="C36" s="330"/>
      <c r="D36" s="332"/>
      <c r="E36" s="335"/>
      <c r="F36" s="336"/>
      <c r="G36" s="338"/>
      <c r="H36" s="335"/>
      <c r="I36" s="336"/>
      <c r="J36" s="338"/>
      <c r="K36" s="341"/>
      <c r="L36" s="342"/>
      <c r="M36" s="105"/>
      <c r="Q36" s="157"/>
      <c r="R36" s="157"/>
      <c r="S36" s="158"/>
      <c r="T36" s="158"/>
      <c r="U36" s="158"/>
    </row>
    <row r="37" spans="1:21" ht="17.25" customHeight="1" x14ac:dyDescent="0.4">
      <c r="A37" s="176"/>
      <c r="B37" s="343"/>
      <c r="C37" s="308" t="s">
        <v>158</v>
      </c>
      <c r="D37" s="308"/>
      <c r="E37" s="308"/>
      <c r="F37" s="308"/>
      <c r="G37" s="308"/>
      <c r="H37" s="308"/>
      <c r="I37" s="308"/>
      <c r="J37" s="308"/>
      <c r="K37" s="309"/>
      <c r="L37" s="126" t="s">
        <v>139</v>
      </c>
      <c r="M37" s="105"/>
      <c r="Q37" s="157"/>
      <c r="R37" s="157"/>
      <c r="S37" s="158"/>
      <c r="T37" s="158"/>
      <c r="U37" s="158"/>
    </row>
    <row r="38" spans="1:21" ht="44.25" customHeight="1" x14ac:dyDescent="0.4">
      <c r="A38" s="176"/>
      <c r="B38" s="343"/>
      <c r="C38" s="311" t="s">
        <v>251</v>
      </c>
      <c r="D38" s="311"/>
      <c r="E38" s="311"/>
      <c r="F38" s="311"/>
      <c r="G38" s="311"/>
      <c r="H38" s="311"/>
      <c r="I38" s="311"/>
      <c r="J38" s="311"/>
      <c r="K38" s="312"/>
      <c r="L38" s="152"/>
      <c r="M38" s="105"/>
      <c r="Q38" s="157"/>
      <c r="R38" s="157"/>
      <c r="S38" s="158"/>
      <c r="T38" s="158"/>
      <c r="U38" s="158"/>
    </row>
    <row r="39" spans="1:21" ht="44.25" customHeight="1" x14ac:dyDescent="0.4">
      <c r="A39" s="176"/>
      <c r="B39" s="343"/>
      <c r="C39" s="297" t="s">
        <v>247</v>
      </c>
      <c r="D39" s="297"/>
      <c r="E39" s="297"/>
      <c r="F39" s="297"/>
      <c r="G39" s="297"/>
      <c r="H39" s="297"/>
      <c r="I39" s="297"/>
      <c r="J39" s="297"/>
      <c r="K39" s="298"/>
      <c r="L39" s="153"/>
      <c r="M39" s="105"/>
      <c r="Q39" s="157"/>
      <c r="R39" s="157"/>
      <c r="S39" s="158"/>
      <c r="T39" s="158"/>
      <c r="U39" s="158"/>
    </row>
    <row r="40" spans="1:21" ht="44.25" customHeight="1" x14ac:dyDescent="0.4">
      <c r="A40" s="176"/>
      <c r="B40" s="343"/>
      <c r="C40" s="297" t="s">
        <v>248</v>
      </c>
      <c r="D40" s="297"/>
      <c r="E40" s="297"/>
      <c r="F40" s="297"/>
      <c r="G40" s="297"/>
      <c r="H40" s="297"/>
      <c r="I40" s="297"/>
      <c r="J40" s="297"/>
      <c r="K40" s="298"/>
      <c r="L40" s="153"/>
      <c r="M40" s="355"/>
      <c r="Q40" s="157"/>
      <c r="R40" s="157"/>
      <c r="S40" s="158"/>
      <c r="T40" s="158"/>
      <c r="U40" s="158"/>
    </row>
    <row r="41" spans="1:21" ht="39.6" customHeight="1" x14ac:dyDescent="0.4">
      <c r="A41" s="176"/>
      <c r="B41" s="181" t="str">
        <f>IFERROR(VLOOKUP(DBCS(A35),$Q$4:$U$38,4,FALSE)&amp;"","")</f>
        <v>〈教科書ページ〉p.36～39</v>
      </c>
      <c r="C41" s="297" t="s">
        <v>249</v>
      </c>
      <c r="D41" s="297"/>
      <c r="E41" s="297"/>
      <c r="F41" s="297"/>
      <c r="G41" s="297"/>
      <c r="H41" s="297"/>
      <c r="I41" s="297"/>
      <c r="J41" s="297"/>
      <c r="K41" s="298"/>
      <c r="L41" s="132"/>
      <c r="M41" s="355"/>
    </row>
    <row r="42" spans="1:21" ht="39.6" customHeight="1" x14ac:dyDescent="0.4">
      <c r="A42" s="176"/>
      <c r="B42" s="182"/>
      <c r="C42" s="290" t="s">
        <v>250</v>
      </c>
      <c r="D42" s="290"/>
      <c r="E42" s="290"/>
      <c r="F42" s="290"/>
      <c r="G42" s="290"/>
      <c r="H42" s="290"/>
      <c r="I42" s="290"/>
      <c r="J42" s="290"/>
      <c r="K42" s="291"/>
      <c r="L42" s="131"/>
      <c r="M42" s="355"/>
    </row>
    <row r="43" spans="1:21" ht="17.25" customHeight="1" x14ac:dyDescent="0.4">
      <c r="A43" s="176"/>
      <c r="B43" s="325" t="s">
        <v>169</v>
      </c>
      <c r="C43" s="284" t="s">
        <v>246</v>
      </c>
      <c r="D43" s="284"/>
      <c r="E43" s="284"/>
      <c r="F43" s="284"/>
      <c r="G43" s="284"/>
      <c r="H43" s="284"/>
      <c r="I43" s="284"/>
      <c r="J43" s="284"/>
      <c r="K43" s="285"/>
      <c r="L43" s="127" t="s">
        <v>143</v>
      </c>
      <c r="M43" s="45"/>
    </row>
    <row r="44" spans="1:21" ht="105" customHeight="1" thickBot="1" x14ac:dyDescent="0.45">
      <c r="A44" s="177"/>
      <c r="B44" s="326"/>
      <c r="C44" s="327"/>
      <c r="D44" s="327"/>
      <c r="E44" s="327"/>
      <c r="F44" s="327"/>
      <c r="G44" s="327"/>
      <c r="H44" s="327"/>
      <c r="I44" s="327"/>
      <c r="J44" s="327"/>
      <c r="K44" s="328"/>
      <c r="L44" s="160"/>
      <c r="M44" s="105"/>
    </row>
    <row r="45" spans="1:21" ht="35.1" customHeight="1" thickBot="1" x14ac:dyDescent="0.45">
      <c r="A45" s="7"/>
      <c r="B45" s="6"/>
      <c r="C45" s="6"/>
      <c r="L45" s="111"/>
    </row>
    <row r="46" spans="1:21" ht="16.5" customHeight="1" x14ac:dyDescent="0.4">
      <c r="A46" s="353" t="s">
        <v>8</v>
      </c>
      <c r="B46" s="354"/>
      <c r="C46" s="346" t="s">
        <v>9</v>
      </c>
      <c r="D46" s="347"/>
      <c r="E46" s="347"/>
      <c r="F46" s="347"/>
      <c r="G46" s="347"/>
      <c r="H46" s="347"/>
      <c r="I46" s="347"/>
      <c r="J46" s="347"/>
      <c r="K46" s="347"/>
      <c r="L46" s="348"/>
    </row>
    <row r="47" spans="1:21" ht="15.75" customHeight="1" x14ac:dyDescent="0.4">
      <c r="A47" s="349" t="s">
        <v>5</v>
      </c>
      <c r="B47" s="243"/>
      <c r="C47" s="202"/>
      <c r="D47" s="246" t="s">
        <v>0</v>
      </c>
      <c r="E47" s="231" t="s">
        <v>7</v>
      </c>
      <c r="F47" s="231"/>
      <c r="G47" s="231"/>
      <c r="H47" s="231"/>
      <c r="I47" s="231"/>
      <c r="J47" s="231"/>
      <c r="K47" s="231"/>
      <c r="L47" s="351"/>
    </row>
    <row r="48" spans="1:21" ht="17.25" customHeight="1" x14ac:dyDescent="0.4">
      <c r="A48" s="350"/>
      <c r="B48" s="245"/>
      <c r="C48" s="203"/>
      <c r="D48" s="247"/>
      <c r="E48" s="231" t="s">
        <v>1</v>
      </c>
      <c r="F48" s="231"/>
      <c r="G48" s="231"/>
      <c r="H48" s="231" t="s">
        <v>2</v>
      </c>
      <c r="I48" s="231"/>
      <c r="J48" s="231"/>
      <c r="K48" s="281" t="s">
        <v>167</v>
      </c>
      <c r="L48" s="352"/>
      <c r="M48" s="105"/>
    </row>
    <row r="49" spans="1:21" ht="24.95" customHeight="1" x14ac:dyDescent="0.4">
      <c r="A49" s="183" t="s">
        <v>235</v>
      </c>
      <c r="B49" s="150" t="str">
        <f>IFERROR(VLOOKUP(DBCS(A49),$Q$4:$U$38,2,FALSE)&amp;"","")</f>
        <v>平方根</v>
      </c>
      <c r="C49" s="329" t="s">
        <v>243</v>
      </c>
      <c r="D49" s="331" t="s">
        <v>6</v>
      </c>
      <c r="E49" s="333"/>
      <c r="F49" s="334"/>
      <c r="G49" s="337" t="str">
        <f>IFERROR("/"&amp;VLOOKUP(A49,$Q$5:$V$38,5,FALSE)&amp;"点","")</f>
        <v>/175点</v>
      </c>
      <c r="H49" s="333"/>
      <c r="I49" s="334"/>
      <c r="J49" s="337" t="str">
        <f>IFERROR("/"&amp;VLOOKUP(A49,$Q$5:$V$38,6,FALSE)&amp;"点","")</f>
        <v>/25点</v>
      </c>
      <c r="K49" s="339" t="s">
        <v>245</v>
      </c>
      <c r="L49" s="340"/>
    </row>
    <row r="50" spans="1:21" ht="29.25" customHeight="1" x14ac:dyDescent="0.4">
      <c r="A50" s="175"/>
      <c r="B50" s="343" t="str">
        <f>IFERROR(VLOOKUP(DBCS(A49),$Q$4:$U$38,3,FALSE)&amp;"","")</f>
        <v>学習の目標 （Can-Doチェック)
□平方根の意味を理解している。
□根号を使って，数の平方根を表すことができる。
□根号を使って表された数の大小関係がわかる。
□真の値の範囲を表すことができる。
□有効数字の意味を理解し，測定値を正しく表すことができる。
□有理数と無理数の意味を理解している。
□平方根の性質を使っていろいろな問題を解くことができる。</v>
      </c>
      <c r="C50" s="330"/>
      <c r="D50" s="332"/>
      <c r="E50" s="335"/>
      <c r="F50" s="336"/>
      <c r="G50" s="338"/>
      <c r="H50" s="335"/>
      <c r="I50" s="336"/>
      <c r="J50" s="338"/>
      <c r="K50" s="341"/>
      <c r="L50" s="342"/>
      <c r="M50" s="105"/>
      <c r="Q50" s="157"/>
      <c r="R50" s="157"/>
      <c r="S50" s="158"/>
      <c r="T50" s="158"/>
      <c r="U50" s="158"/>
    </row>
    <row r="51" spans="1:21" ht="17.25" customHeight="1" x14ac:dyDescent="0.4">
      <c r="A51" s="176"/>
      <c r="B51" s="343"/>
      <c r="C51" s="308" t="s">
        <v>158</v>
      </c>
      <c r="D51" s="308"/>
      <c r="E51" s="308"/>
      <c r="F51" s="308"/>
      <c r="G51" s="308"/>
      <c r="H51" s="308"/>
      <c r="I51" s="308"/>
      <c r="J51" s="308"/>
      <c r="K51" s="309"/>
      <c r="L51" s="126" t="s">
        <v>139</v>
      </c>
      <c r="M51" s="105"/>
      <c r="Q51" s="157"/>
      <c r="R51" s="157"/>
      <c r="S51" s="158"/>
      <c r="T51" s="158"/>
      <c r="U51" s="158"/>
    </row>
    <row r="52" spans="1:21" ht="44.25" customHeight="1" x14ac:dyDescent="0.4">
      <c r="A52" s="176"/>
      <c r="B52" s="343"/>
      <c r="C52" s="311" t="s">
        <v>251</v>
      </c>
      <c r="D52" s="311"/>
      <c r="E52" s="311"/>
      <c r="F52" s="311"/>
      <c r="G52" s="311"/>
      <c r="H52" s="311"/>
      <c r="I52" s="311"/>
      <c r="J52" s="311"/>
      <c r="K52" s="312"/>
      <c r="L52" s="152"/>
      <c r="M52" s="105"/>
      <c r="Q52" s="157"/>
      <c r="R52" s="157"/>
      <c r="S52" s="158"/>
      <c r="T52" s="158"/>
      <c r="U52" s="158"/>
    </row>
    <row r="53" spans="1:21" ht="44.25" customHeight="1" x14ac:dyDescent="0.4">
      <c r="A53" s="176"/>
      <c r="B53" s="343"/>
      <c r="C53" s="297" t="s">
        <v>247</v>
      </c>
      <c r="D53" s="297"/>
      <c r="E53" s="297"/>
      <c r="F53" s="297"/>
      <c r="G53" s="297"/>
      <c r="H53" s="297"/>
      <c r="I53" s="297"/>
      <c r="J53" s="297"/>
      <c r="K53" s="298"/>
      <c r="L53" s="153"/>
      <c r="M53" s="105"/>
      <c r="Q53" s="157"/>
      <c r="R53" s="157"/>
      <c r="S53" s="158"/>
      <c r="T53" s="158"/>
      <c r="U53" s="158"/>
    </row>
    <row r="54" spans="1:21" ht="44.25" customHeight="1" x14ac:dyDescent="0.4">
      <c r="A54" s="176"/>
      <c r="B54" s="343"/>
      <c r="C54" s="297" t="s">
        <v>248</v>
      </c>
      <c r="D54" s="297"/>
      <c r="E54" s="297"/>
      <c r="F54" s="297"/>
      <c r="G54" s="297"/>
      <c r="H54" s="297"/>
      <c r="I54" s="297"/>
      <c r="J54" s="297"/>
      <c r="K54" s="298"/>
      <c r="L54" s="153"/>
      <c r="M54" s="355"/>
      <c r="Q54" s="157"/>
      <c r="R54" s="157"/>
      <c r="S54" s="158"/>
      <c r="T54" s="158"/>
      <c r="U54" s="158"/>
    </row>
    <row r="55" spans="1:21" ht="39.6" customHeight="1" x14ac:dyDescent="0.4">
      <c r="A55" s="176"/>
      <c r="B55" s="181" t="str">
        <f>IFERROR(VLOOKUP(DBCS(A49),$Q$4:$U$38,4,FALSE)&amp;"","")</f>
        <v>〈教科書ページ〉p.46～54</v>
      </c>
      <c r="C55" s="297" t="s">
        <v>249</v>
      </c>
      <c r="D55" s="297"/>
      <c r="E55" s="297"/>
      <c r="F55" s="297"/>
      <c r="G55" s="297"/>
      <c r="H55" s="297"/>
      <c r="I55" s="297"/>
      <c r="J55" s="297"/>
      <c r="K55" s="298"/>
      <c r="L55" s="132"/>
      <c r="M55" s="355"/>
    </row>
    <row r="56" spans="1:21" ht="39.6" customHeight="1" x14ac:dyDescent="0.4">
      <c r="A56" s="176"/>
      <c r="B56" s="182"/>
      <c r="C56" s="290" t="s">
        <v>250</v>
      </c>
      <c r="D56" s="290"/>
      <c r="E56" s="290"/>
      <c r="F56" s="290"/>
      <c r="G56" s="290"/>
      <c r="H56" s="290"/>
      <c r="I56" s="290"/>
      <c r="J56" s="290"/>
      <c r="K56" s="291"/>
      <c r="L56" s="131"/>
      <c r="M56" s="355"/>
    </row>
    <row r="57" spans="1:21" ht="17.25" customHeight="1" x14ac:dyDescent="0.4">
      <c r="A57" s="176"/>
      <c r="B57" s="325" t="s">
        <v>169</v>
      </c>
      <c r="C57" s="284" t="s">
        <v>246</v>
      </c>
      <c r="D57" s="284"/>
      <c r="E57" s="284"/>
      <c r="F57" s="284"/>
      <c r="G57" s="284"/>
      <c r="H57" s="284"/>
      <c r="I57" s="284"/>
      <c r="J57" s="284"/>
      <c r="K57" s="285"/>
      <c r="L57" s="127" t="s">
        <v>143</v>
      </c>
      <c r="M57" s="154"/>
    </row>
    <row r="58" spans="1:21" ht="105" customHeight="1" thickBot="1" x14ac:dyDescent="0.45">
      <c r="A58" s="177"/>
      <c r="B58" s="326"/>
      <c r="C58" s="327"/>
      <c r="D58" s="327"/>
      <c r="E58" s="327"/>
      <c r="F58" s="327"/>
      <c r="G58" s="327"/>
      <c r="H58" s="327"/>
      <c r="I58" s="327"/>
      <c r="J58" s="327"/>
      <c r="K58" s="328"/>
      <c r="L58" s="160"/>
      <c r="M58" s="105"/>
    </row>
    <row r="59" spans="1:21" ht="35.1" customHeight="1" thickBot="1" x14ac:dyDescent="0.45">
      <c r="A59" s="179"/>
      <c r="B59" s="112"/>
      <c r="C59" s="112"/>
      <c r="D59" s="112"/>
      <c r="E59" s="112"/>
      <c r="F59" s="112"/>
      <c r="G59" s="112"/>
      <c r="H59" s="112"/>
      <c r="I59" s="112"/>
      <c r="J59" s="112"/>
      <c r="K59" s="112"/>
      <c r="L59" s="214"/>
      <c r="M59"/>
    </row>
    <row r="60" spans="1:21" ht="16.5" customHeight="1" x14ac:dyDescent="0.4">
      <c r="A60" s="353" t="s">
        <v>8</v>
      </c>
      <c r="B60" s="354"/>
      <c r="C60" s="346" t="s">
        <v>9</v>
      </c>
      <c r="D60" s="347"/>
      <c r="E60" s="347"/>
      <c r="F60" s="347"/>
      <c r="G60" s="347"/>
      <c r="H60" s="347"/>
      <c r="I60" s="347"/>
      <c r="J60" s="347"/>
      <c r="K60" s="347"/>
      <c r="L60" s="348"/>
    </row>
    <row r="61" spans="1:21" ht="15.75" customHeight="1" x14ac:dyDescent="0.4">
      <c r="A61" s="349" t="s">
        <v>5</v>
      </c>
      <c r="B61" s="243"/>
      <c r="C61" s="202"/>
      <c r="D61" s="246" t="s">
        <v>0</v>
      </c>
      <c r="E61" s="231" t="s">
        <v>7</v>
      </c>
      <c r="F61" s="231"/>
      <c r="G61" s="231"/>
      <c r="H61" s="231"/>
      <c r="I61" s="231"/>
      <c r="J61" s="231"/>
      <c r="K61" s="231"/>
      <c r="L61" s="351"/>
    </row>
    <row r="62" spans="1:21" ht="17.25" customHeight="1" x14ac:dyDescent="0.4">
      <c r="A62" s="350"/>
      <c r="B62" s="245"/>
      <c r="C62" s="203"/>
      <c r="D62" s="247"/>
      <c r="E62" s="231" t="s">
        <v>1</v>
      </c>
      <c r="F62" s="231"/>
      <c r="G62" s="231"/>
      <c r="H62" s="231" t="s">
        <v>2</v>
      </c>
      <c r="I62" s="231"/>
      <c r="J62" s="231"/>
      <c r="K62" s="281" t="s">
        <v>167</v>
      </c>
      <c r="L62" s="352"/>
    </row>
    <row r="63" spans="1:21" ht="24.95" customHeight="1" x14ac:dyDescent="0.4">
      <c r="A63" s="183" t="s">
        <v>236</v>
      </c>
      <c r="B63" s="150" t="str">
        <f>IFERROR(VLOOKUP(DBCS(A63),$Q$4:$U$38,2,FALSE)&amp;"","")</f>
        <v>根号をふくむ式の計算(1)</v>
      </c>
      <c r="C63" s="329" t="s">
        <v>243</v>
      </c>
      <c r="D63" s="331" t="s">
        <v>6</v>
      </c>
      <c r="E63" s="333"/>
      <c r="F63" s="334"/>
      <c r="G63" s="337" t="str">
        <f>IFERROR("/"&amp;VLOOKUP(A63,$Q$5:$V$38,5,FALSE)&amp;"点","")</f>
        <v>/190点</v>
      </c>
      <c r="H63" s="333"/>
      <c r="I63" s="334"/>
      <c r="J63" s="337" t="str">
        <f>IFERROR("/"&amp;VLOOKUP(A63,$Q$5:$V$38,6,FALSE)&amp;"点","")</f>
        <v>/10点</v>
      </c>
      <c r="K63" s="339" t="s">
        <v>245</v>
      </c>
      <c r="L63" s="340"/>
    </row>
    <row r="64" spans="1:21" ht="29.25" customHeight="1" x14ac:dyDescent="0.4">
      <c r="A64" s="175"/>
      <c r="B64" s="343" t="str">
        <f>IFERROR(VLOOKUP(DBCS(A63),$Q$4:$U$38,3,FALSE)&amp;"","")</f>
        <v>学習の目標 （Can-Doチェック)
□根号をふくむ数の乗法・除法ができる。
□根号で表された数の変形ができる。
□分母の有理化をすることができる。
□根号をふくむ数の近似値を求めることができる。
□根号をふくむいろいろな式の乗法・除法ができる。</v>
      </c>
      <c r="C64" s="330"/>
      <c r="D64" s="332"/>
      <c r="E64" s="335"/>
      <c r="F64" s="336"/>
      <c r="G64" s="338"/>
      <c r="H64" s="335"/>
      <c r="I64" s="336"/>
      <c r="J64" s="338"/>
      <c r="K64" s="341"/>
      <c r="L64" s="342"/>
      <c r="Q64" s="157"/>
      <c r="R64" s="157"/>
      <c r="S64" s="158"/>
      <c r="T64" s="158"/>
      <c r="U64" s="158"/>
    </row>
    <row r="65" spans="1:21" ht="17.25" customHeight="1" x14ac:dyDescent="0.4">
      <c r="A65" s="176"/>
      <c r="B65" s="343"/>
      <c r="C65" s="308" t="s">
        <v>158</v>
      </c>
      <c r="D65" s="308"/>
      <c r="E65" s="308"/>
      <c r="F65" s="308"/>
      <c r="G65" s="308"/>
      <c r="H65" s="308"/>
      <c r="I65" s="308"/>
      <c r="J65" s="308"/>
      <c r="K65" s="309"/>
      <c r="L65" s="126" t="s">
        <v>139</v>
      </c>
      <c r="Q65" s="157"/>
      <c r="R65" s="157"/>
      <c r="S65" s="158"/>
      <c r="T65" s="158"/>
      <c r="U65" s="158"/>
    </row>
    <row r="66" spans="1:21" ht="44.25" customHeight="1" x14ac:dyDescent="0.4">
      <c r="A66" s="176"/>
      <c r="B66" s="343"/>
      <c r="C66" s="311" t="s">
        <v>251</v>
      </c>
      <c r="D66" s="311"/>
      <c r="E66" s="311"/>
      <c r="F66" s="311"/>
      <c r="G66" s="311"/>
      <c r="H66" s="311"/>
      <c r="I66" s="311"/>
      <c r="J66" s="311"/>
      <c r="K66" s="312"/>
      <c r="L66" s="152"/>
      <c r="Q66" s="157"/>
      <c r="R66" s="157"/>
      <c r="S66" s="158"/>
      <c r="T66" s="158"/>
      <c r="U66" s="158"/>
    </row>
    <row r="67" spans="1:21" ht="44.25" customHeight="1" x14ac:dyDescent="0.4">
      <c r="A67" s="176"/>
      <c r="B67" s="343"/>
      <c r="C67" s="297" t="s">
        <v>247</v>
      </c>
      <c r="D67" s="297"/>
      <c r="E67" s="297"/>
      <c r="F67" s="297"/>
      <c r="G67" s="297"/>
      <c r="H67" s="297"/>
      <c r="I67" s="297"/>
      <c r="J67" s="297"/>
      <c r="K67" s="298"/>
      <c r="L67" s="153"/>
      <c r="Q67" s="157"/>
      <c r="R67" s="157"/>
      <c r="S67" s="158"/>
      <c r="T67" s="158"/>
      <c r="U67" s="158"/>
    </row>
    <row r="68" spans="1:21" ht="44.25" customHeight="1" x14ac:dyDescent="0.4">
      <c r="A68" s="176"/>
      <c r="B68" s="343"/>
      <c r="C68" s="297" t="s">
        <v>248</v>
      </c>
      <c r="D68" s="297"/>
      <c r="E68" s="297"/>
      <c r="F68" s="297"/>
      <c r="G68" s="297"/>
      <c r="H68" s="297"/>
      <c r="I68" s="297"/>
      <c r="J68" s="297"/>
      <c r="K68" s="298"/>
      <c r="L68" s="153"/>
      <c r="M68" s="324"/>
      <c r="Q68" s="157"/>
      <c r="R68" s="157"/>
      <c r="S68" s="158"/>
      <c r="T68" s="158"/>
      <c r="U68" s="158"/>
    </row>
    <row r="69" spans="1:21" ht="39.6" customHeight="1" x14ac:dyDescent="0.4">
      <c r="A69" s="176"/>
      <c r="B69" s="181" t="str">
        <f>IFERROR(VLOOKUP(DBCS(A63),$Q$4:$U$38,4,FALSE)&amp;"","")</f>
        <v>〈教科書ページ〉p.56～63</v>
      </c>
      <c r="C69" s="297" t="s">
        <v>249</v>
      </c>
      <c r="D69" s="297"/>
      <c r="E69" s="297"/>
      <c r="F69" s="297"/>
      <c r="G69" s="297"/>
      <c r="H69" s="297"/>
      <c r="I69" s="297"/>
      <c r="J69" s="297"/>
      <c r="K69" s="298"/>
      <c r="L69" s="132"/>
      <c r="M69" s="324"/>
    </row>
    <row r="70" spans="1:21" ht="39.6" customHeight="1" x14ac:dyDescent="0.4">
      <c r="A70" s="176"/>
      <c r="B70" s="182"/>
      <c r="C70" s="290" t="s">
        <v>250</v>
      </c>
      <c r="D70" s="290"/>
      <c r="E70" s="290"/>
      <c r="F70" s="290"/>
      <c r="G70" s="290"/>
      <c r="H70" s="290"/>
      <c r="I70" s="290"/>
      <c r="J70" s="290"/>
      <c r="K70" s="291"/>
      <c r="L70" s="131"/>
      <c r="M70" s="324"/>
    </row>
    <row r="71" spans="1:21" ht="17.25" customHeight="1" x14ac:dyDescent="0.4">
      <c r="A71" s="176"/>
      <c r="B71" s="325" t="s">
        <v>169</v>
      </c>
      <c r="C71" s="284" t="s">
        <v>246</v>
      </c>
      <c r="D71" s="284"/>
      <c r="E71" s="284"/>
      <c r="F71" s="284"/>
      <c r="G71" s="284"/>
      <c r="H71" s="284"/>
      <c r="I71" s="284"/>
      <c r="J71" s="284"/>
      <c r="K71" s="285"/>
      <c r="L71" s="127" t="s">
        <v>143</v>
      </c>
      <c r="M71" s="201"/>
    </row>
    <row r="72" spans="1:21" ht="105" customHeight="1" thickBot="1" x14ac:dyDescent="0.45">
      <c r="A72" s="177"/>
      <c r="B72" s="326"/>
      <c r="C72" s="327"/>
      <c r="D72" s="327"/>
      <c r="E72" s="327"/>
      <c r="F72" s="327"/>
      <c r="G72" s="327"/>
      <c r="H72" s="327"/>
      <c r="I72" s="327"/>
      <c r="J72" s="327"/>
      <c r="K72" s="328"/>
      <c r="L72" s="160"/>
    </row>
    <row r="73" spans="1:21" ht="35.1" customHeight="1" thickBot="1" x14ac:dyDescent="0.45">
      <c r="A73" s="7"/>
      <c r="B73" s="6"/>
      <c r="C73" s="6"/>
      <c r="L73" s="111"/>
    </row>
    <row r="74" spans="1:21" ht="16.5" customHeight="1" x14ac:dyDescent="0.4">
      <c r="A74" s="353" t="s">
        <v>8</v>
      </c>
      <c r="B74" s="354"/>
      <c r="C74" s="346" t="s">
        <v>9</v>
      </c>
      <c r="D74" s="347"/>
      <c r="E74" s="347"/>
      <c r="F74" s="347"/>
      <c r="G74" s="347"/>
      <c r="H74" s="347"/>
      <c r="I74" s="347"/>
      <c r="J74" s="347"/>
      <c r="K74" s="347"/>
      <c r="L74" s="348"/>
    </row>
    <row r="75" spans="1:21" ht="15.75" customHeight="1" x14ac:dyDescent="0.4">
      <c r="A75" s="349" t="s">
        <v>5</v>
      </c>
      <c r="B75" s="243"/>
      <c r="C75" s="202"/>
      <c r="D75" s="246" t="s">
        <v>0</v>
      </c>
      <c r="E75" s="231" t="s">
        <v>7</v>
      </c>
      <c r="F75" s="231"/>
      <c r="G75" s="231"/>
      <c r="H75" s="231"/>
      <c r="I75" s="231"/>
      <c r="J75" s="231"/>
      <c r="K75" s="231"/>
      <c r="L75" s="351"/>
    </row>
    <row r="76" spans="1:21" ht="17.25" customHeight="1" x14ac:dyDescent="0.4">
      <c r="A76" s="350"/>
      <c r="B76" s="245"/>
      <c r="C76" s="203"/>
      <c r="D76" s="247"/>
      <c r="E76" s="231" t="s">
        <v>1</v>
      </c>
      <c r="F76" s="231"/>
      <c r="G76" s="231"/>
      <c r="H76" s="231" t="s">
        <v>2</v>
      </c>
      <c r="I76" s="231"/>
      <c r="J76" s="231"/>
      <c r="K76" s="281" t="s">
        <v>167</v>
      </c>
      <c r="L76" s="352"/>
    </row>
    <row r="77" spans="1:21" ht="24.95" customHeight="1" x14ac:dyDescent="0.4">
      <c r="A77" s="183" t="s">
        <v>237</v>
      </c>
      <c r="B77" s="150" t="str">
        <f>IFERROR(VLOOKUP(DBCS(A77),$Q$4:$U$38,2,FALSE)&amp;"","")</f>
        <v>根号をふくむ式の計算(2)/平方根の利用</v>
      </c>
      <c r="C77" s="329" t="s">
        <v>243</v>
      </c>
      <c r="D77" s="331" t="s">
        <v>6</v>
      </c>
      <c r="E77" s="333"/>
      <c r="F77" s="334"/>
      <c r="G77" s="337" t="str">
        <f>IFERROR("/"&amp;VLOOKUP(A77,$Q$5:$V$38,5,FALSE)&amp;"点","")</f>
        <v>/140点</v>
      </c>
      <c r="H77" s="333"/>
      <c r="I77" s="334"/>
      <c r="J77" s="337" t="str">
        <f>IFERROR("/"&amp;VLOOKUP(A77,$Q$5:$V$38,6,FALSE)&amp;"点","")</f>
        <v>/60点</v>
      </c>
      <c r="K77" s="339" t="s">
        <v>245</v>
      </c>
      <c r="L77" s="340"/>
    </row>
    <row r="78" spans="1:21" ht="29.25" customHeight="1" x14ac:dyDescent="0.4">
      <c r="A78" s="175"/>
      <c r="B78" s="343" t="str">
        <f>IFERROR(VLOOKUP(DBCS(A77),$Q$4:$U$38,3,FALSE)&amp;"","")</f>
        <v>学習の目標 （Can-Doチェック)
□根号をふくむ数の加法・減法ができる。
□分配法則や展開の公式を使って，根号をふくむ式の計算ができる。
□根号をふくむいろいろな式の計算ができる。
□式の値を求めることができる。
□平方根を利用して図形の問題を解くことができる。
□平方根の計算の誤りを見つけ，その説明をすることができる。</v>
      </c>
      <c r="C78" s="330"/>
      <c r="D78" s="332"/>
      <c r="E78" s="335"/>
      <c r="F78" s="336"/>
      <c r="G78" s="338"/>
      <c r="H78" s="335"/>
      <c r="I78" s="336"/>
      <c r="J78" s="338"/>
      <c r="K78" s="341"/>
      <c r="L78" s="342"/>
      <c r="Q78" s="157"/>
      <c r="R78" s="157"/>
      <c r="S78" s="158"/>
      <c r="T78" s="158"/>
      <c r="U78" s="158"/>
    </row>
    <row r="79" spans="1:21" ht="17.25" customHeight="1" x14ac:dyDescent="0.4">
      <c r="A79" s="176"/>
      <c r="B79" s="343"/>
      <c r="C79" s="308" t="s">
        <v>158</v>
      </c>
      <c r="D79" s="308"/>
      <c r="E79" s="308"/>
      <c r="F79" s="308"/>
      <c r="G79" s="308"/>
      <c r="H79" s="308"/>
      <c r="I79" s="308"/>
      <c r="J79" s="308"/>
      <c r="K79" s="309"/>
      <c r="L79" s="126" t="s">
        <v>139</v>
      </c>
      <c r="Q79" s="157"/>
      <c r="R79" s="157"/>
      <c r="S79" s="158"/>
      <c r="T79" s="158"/>
      <c r="U79" s="158"/>
    </row>
    <row r="80" spans="1:21" ht="44.25" customHeight="1" x14ac:dyDescent="0.4">
      <c r="A80" s="176"/>
      <c r="B80" s="343"/>
      <c r="C80" s="311" t="s">
        <v>251</v>
      </c>
      <c r="D80" s="311"/>
      <c r="E80" s="311"/>
      <c r="F80" s="311"/>
      <c r="G80" s="311"/>
      <c r="H80" s="311"/>
      <c r="I80" s="311"/>
      <c r="J80" s="311"/>
      <c r="K80" s="312"/>
      <c r="L80" s="152"/>
      <c r="Q80" s="157"/>
      <c r="R80" s="157"/>
      <c r="S80" s="158"/>
      <c r="T80" s="158"/>
      <c r="U80" s="158"/>
    </row>
    <row r="81" spans="1:21" ht="44.25" customHeight="1" x14ac:dyDescent="0.4">
      <c r="A81" s="176"/>
      <c r="B81" s="343"/>
      <c r="C81" s="297" t="s">
        <v>247</v>
      </c>
      <c r="D81" s="297"/>
      <c r="E81" s="297"/>
      <c r="F81" s="297"/>
      <c r="G81" s="297"/>
      <c r="H81" s="297"/>
      <c r="I81" s="297"/>
      <c r="J81" s="297"/>
      <c r="K81" s="298"/>
      <c r="L81" s="153"/>
      <c r="Q81" s="157"/>
      <c r="R81" s="157"/>
      <c r="S81" s="158"/>
      <c r="T81" s="158"/>
      <c r="U81" s="158"/>
    </row>
    <row r="82" spans="1:21" ht="44.25" customHeight="1" x14ac:dyDescent="0.4">
      <c r="A82" s="176"/>
      <c r="B82" s="343"/>
      <c r="C82" s="297" t="s">
        <v>248</v>
      </c>
      <c r="D82" s="297"/>
      <c r="E82" s="297"/>
      <c r="F82" s="297"/>
      <c r="G82" s="297"/>
      <c r="H82" s="297"/>
      <c r="I82" s="297"/>
      <c r="J82" s="297"/>
      <c r="K82" s="298"/>
      <c r="L82" s="153"/>
      <c r="M82" s="324"/>
      <c r="Q82" s="157"/>
      <c r="R82" s="157"/>
      <c r="S82" s="158"/>
      <c r="T82" s="158"/>
      <c r="U82" s="158"/>
    </row>
    <row r="83" spans="1:21" ht="39.6" customHeight="1" x14ac:dyDescent="0.4">
      <c r="A83" s="176"/>
      <c r="B83" s="181" t="str">
        <f>IFERROR(VLOOKUP(DBCS(A77),$Q$4:$U$38,4,FALSE)&amp;"","")</f>
        <v>〈教科書ページ〉p.64～71</v>
      </c>
      <c r="C83" s="297" t="s">
        <v>249</v>
      </c>
      <c r="D83" s="297"/>
      <c r="E83" s="297"/>
      <c r="F83" s="297"/>
      <c r="G83" s="297"/>
      <c r="H83" s="297"/>
      <c r="I83" s="297"/>
      <c r="J83" s="297"/>
      <c r="K83" s="298"/>
      <c r="L83" s="132"/>
      <c r="M83" s="324"/>
    </row>
    <row r="84" spans="1:21" ht="39.6" customHeight="1" x14ac:dyDescent="0.4">
      <c r="A84" s="176"/>
      <c r="B84" s="182"/>
      <c r="C84" s="290" t="s">
        <v>250</v>
      </c>
      <c r="D84" s="290"/>
      <c r="E84" s="290"/>
      <c r="F84" s="290"/>
      <c r="G84" s="290"/>
      <c r="H84" s="290"/>
      <c r="I84" s="290"/>
      <c r="J84" s="290"/>
      <c r="K84" s="291"/>
      <c r="L84" s="131"/>
      <c r="M84" s="324"/>
    </row>
    <row r="85" spans="1:21" ht="17.25" customHeight="1" x14ac:dyDescent="0.4">
      <c r="A85" s="176"/>
      <c r="B85" s="325" t="s">
        <v>169</v>
      </c>
      <c r="C85" s="284" t="s">
        <v>246</v>
      </c>
      <c r="D85" s="284"/>
      <c r="E85" s="284"/>
      <c r="F85" s="284"/>
      <c r="G85" s="284"/>
      <c r="H85" s="284"/>
      <c r="I85" s="284"/>
      <c r="J85" s="284"/>
      <c r="K85" s="285"/>
      <c r="L85" s="127" t="s">
        <v>143</v>
      </c>
      <c r="M85" s="201"/>
    </row>
    <row r="86" spans="1:21" ht="105" customHeight="1" thickBot="1" x14ac:dyDescent="0.45">
      <c r="A86" s="177"/>
      <c r="B86" s="326"/>
      <c r="C86" s="327"/>
      <c r="D86" s="327"/>
      <c r="E86" s="327"/>
      <c r="F86" s="327"/>
      <c r="G86" s="327"/>
      <c r="H86" s="327"/>
      <c r="I86" s="327"/>
      <c r="J86" s="327"/>
      <c r="K86" s="328"/>
      <c r="L86" s="160"/>
    </row>
    <row r="87" spans="1:21" ht="35.1" customHeight="1" thickBot="1" x14ac:dyDescent="0.45">
      <c r="A87" s="179"/>
      <c r="B87" s="112"/>
      <c r="C87" s="112"/>
      <c r="D87" s="112"/>
      <c r="E87" s="112"/>
      <c r="F87" s="112"/>
      <c r="G87" s="112"/>
      <c r="H87" s="112"/>
      <c r="I87" s="112"/>
      <c r="J87" s="112"/>
      <c r="K87" s="112"/>
      <c r="L87" s="214"/>
      <c r="M87"/>
    </row>
    <row r="88" spans="1:21" ht="16.5" customHeight="1" x14ac:dyDescent="0.4">
      <c r="A88" s="344" t="s">
        <v>8</v>
      </c>
      <c r="B88" s="345"/>
      <c r="C88" s="346" t="s">
        <v>9</v>
      </c>
      <c r="D88" s="347"/>
      <c r="E88" s="347"/>
      <c r="F88" s="347"/>
      <c r="G88" s="347"/>
      <c r="H88" s="347"/>
      <c r="I88" s="347"/>
      <c r="J88" s="347"/>
      <c r="K88" s="347"/>
      <c r="L88" s="348"/>
    </row>
    <row r="89" spans="1:21" ht="15.75" customHeight="1" x14ac:dyDescent="0.4">
      <c r="A89" s="349" t="s">
        <v>5</v>
      </c>
      <c r="B89" s="243"/>
      <c r="C89" s="202"/>
      <c r="D89" s="246" t="s">
        <v>0</v>
      </c>
      <c r="E89" s="231" t="s">
        <v>7</v>
      </c>
      <c r="F89" s="231"/>
      <c r="G89" s="231"/>
      <c r="H89" s="231"/>
      <c r="I89" s="231"/>
      <c r="J89" s="231"/>
      <c r="K89" s="231"/>
      <c r="L89" s="351"/>
    </row>
    <row r="90" spans="1:21" ht="17.25" customHeight="1" x14ac:dyDescent="0.4">
      <c r="A90" s="350"/>
      <c r="B90" s="245"/>
      <c r="C90" s="203"/>
      <c r="D90" s="247"/>
      <c r="E90" s="231" t="s">
        <v>1</v>
      </c>
      <c r="F90" s="231"/>
      <c r="G90" s="231"/>
      <c r="H90" s="231" t="s">
        <v>2</v>
      </c>
      <c r="I90" s="231"/>
      <c r="J90" s="231"/>
      <c r="K90" s="281" t="s">
        <v>167</v>
      </c>
      <c r="L90" s="352"/>
    </row>
    <row r="91" spans="1:21" ht="24.95" customHeight="1" x14ac:dyDescent="0.4">
      <c r="A91" s="183" t="s">
        <v>238</v>
      </c>
      <c r="B91" s="150" t="str">
        <f>IFERROR(VLOOKUP(DBCS(A91),$Q$4:$U$38,2,FALSE)&amp;"","")</f>
        <v>2次方程式</v>
      </c>
      <c r="C91" s="329" t="s">
        <v>243</v>
      </c>
      <c r="D91" s="331" t="s">
        <v>6</v>
      </c>
      <c r="E91" s="333"/>
      <c r="F91" s="334"/>
      <c r="G91" s="337" t="str">
        <f>IFERROR("/"&amp;VLOOKUP(A91,$Q$5:$V$38,5,FALSE)&amp;"点","")</f>
        <v>/170点</v>
      </c>
      <c r="H91" s="333"/>
      <c r="I91" s="334"/>
      <c r="J91" s="337" t="str">
        <f>IFERROR("/"&amp;VLOOKUP(A91,$Q$5:$V$38,6,FALSE)&amp;"点","")</f>
        <v>/30点</v>
      </c>
      <c r="K91" s="339" t="s">
        <v>245</v>
      </c>
      <c r="L91" s="340"/>
    </row>
    <row r="92" spans="1:21" ht="29.25" customHeight="1" x14ac:dyDescent="0.4">
      <c r="A92" s="175"/>
      <c r="B92" s="343" t="str">
        <f>IFERROR(VLOOKUP(DBCS(A91),$Q$4:$U$38,3,FALSE)&amp;"","")</f>
        <v>学習の目標 （Can-Doチェック)
□2次方程式の解の意味を理解している。
□因数分解を使って2次方程式を解くことができる。
□平方根の考えを使って2次方程式を解くことができる。
□解の公式を使って2次方程式を解くことができる。
□いろいろな2次方程式を解くことができる。</v>
      </c>
      <c r="C92" s="330"/>
      <c r="D92" s="332"/>
      <c r="E92" s="335"/>
      <c r="F92" s="336"/>
      <c r="G92" s="338"/>
      <c r="H92" s="335"/>
      <c r="I92" s="336"/>
      <c r="J92" s="338"/>
      <c r="K92" s="341"/>
      <c r="L92" s="342"/>
      <c r="Q92" s="157"/>
      <c r="R92" s="157"/>
      <c r="S92" s="158"/>
      <c r="T92" s="158"/>
      <c r="U92" s="158"/>
    </row>
    <row r="93" spans="1:21" ht="17.25" customHeight="1" x14ac:dyDescent="0.4">
      <c r="A93" s="176"/>
      <c r="B93" s="343"/>
      <c r="C93" s="308" t="s">
        <v>158</v>
      </c>
      <c r="D93" s="308"/>
      <c r="E93" s="308"/>
      <c r="F93" s="308"/>
      <c r="G93" s="308"/>
      <c r="H93" s="308"/>
      <c r="I93" s="308"/>
      <c r="J93" s="308"/>
      <c r="K93" s="309"/>
      <c r="L93" s="126" t="s">
        <v>139</v>
      </c>
      <c r="Q93" s="157"/>
      <c r="R93" s="157"/>
      <c r="S93" s="158"/>
      <c r="T93" s="158"/>
      <c r="U93" s="158"/>
    </row>
    <row r="94" spans="1:21" ht="44.25" customHeight="1" x14ac:dyDescent="0.4">
      <c r="A94" s="176"/>
      <c r="B94" s="343"/>
      <c r="C94" s="311" t="s">
        <v>251</v>
      </c>
      <c r="D94" s="311"/>
      <c r="E94" s="311"/>
      <c r="F94" s="311"/>
      <c r="G94" s="311"/>
      <c r="H94" s="311"/>
      <c r="I94" s="311"/>
      <c r="J94" s="311"/>
      <c r="K94" s="312"/>
      <c r="L94" s="152"/>
      <c r="Q94" s="157"/>
      <c r="R94" s="157"/>
      <c r="S94" s="158"/>
      <c r="T94" s="158"/>
      <c r="U94" s="158"/>
    </row>
    <row r="95" spans="1:21" ht="44.25" customHeight="1" x14ac:dyDescent="0.4">
      <c r="A95" s="176"/>
      <c r="B95" s="343"/>
      <c r="C95" s="297" t="s">
        <v>247</v>
      </c>
      <c r="D95" s="297"/>
      <c r="E95" s="297"/>
      <c r="F95" s="297"/>
      <c r="G95" s="297"/>
      <c r="H95" s="297"/>
      <c r="I95" s="297"/>
      <c r="J95" s="297"/>
      <c r="K95" s="298"/>
      <c r="L95" s="153"/>
      <c r="Q95" s="157"/>
      <c r="R95" s="157"/>
      <c r="S95" s="158"/>
      <c r="T95" s="158"/>
      <c r="U95" s="158"/>
    </row>
    <row r="96" spans="1:21" ht="44.25" customHeight="1" x14ac:dyDescent="0.4">
      <c r="A96" s="176"/>
      <c r="B96" s="343"/>
      <c r="C96" s="297" t="s">
        <v>248</v>
      </c>
      <c r="D96" s="297"/>
      <c r="E96" s="297"/>
      <c r="F96" s="297"/>
      <c r="G96" s="297"/>
      <c r="H96" s="297"/>
      <c r="I96" s="297"/>
      <c r="J96" s="297"/>
      <c r="K96" s="298"/>
      <c r="L96" s="153"/>
      <c r="M96" s="324"/>
      <c r="Q96" s="157"/>
      <c r="R96" s="157"/>
      <c r="S96" s="158"/>
      <c r="T96" s="158"/>
      <c r="U96" s="158"/>
    </row>
    <row r="97" spans="1:21" ht="39.6" customHeight="1" x14ac:dyDescent="0.4">
      <c r="A97" s="176"/>
      <c r="B97" s="181" t="str">
        <f>IFERROR(VLOOKUP(DBCS(A91),$Q$4:$U$38,4,FALSE)&amp;"","")</f>
        <v>〈教科書ページ〉p.80～92</v>
      </c>
      <c r="C97" s="297" t="s">
        <v>249</v>
      </c>
      <c r="D97" s="297"/>
      <c r="E97" s="297"/>
      <c r="F97" s="297"/>
      <c r="G97" s="297"/>
      <c r="H97" s="297"/>
      <c r="I97" s="297"/>
      <c r="J97" s="297"/>
      <c r="K97" s="298"/>
      <c r="L97" s="132"/>
      <c r="M97" s="324"/>
    </row>
    <row r="98" spans="1:21" ht="39.6" customHeight="1" x14ac:dyDescent="0.4">
      <c r="A98" s="176"/>
      <c r="B98" s="182"/>
      <c r="C98" s="290" t="s">
        <v>250</v>
      </c>
      <c r="D98" s="290"/>
      <c r="E98" s="290"/>
      <c r="F98" s="290"/>
      <c r="G98" s="290"/>
      <c r="H98" s="290"/>
      <c r="I98" s="290"/>
      <c r="J98" s="290"/>
      <c r="K98" s="291"/>
      <c r="L98" s="131"/>
      <c r="M98" s="324"/>
    </row>
    <row r="99" spans="1:21" ht="17.25" customHeight="1" x14ac:dyDescent="0.4">
      <c r="A99" s="176"/>
      <c r="B99" s="325" t="s">
        <v>169</v>
      </c>
      <c r="C99" s="284" t="s">
        <v>246</v>
      </c>
      <c r="D99" s="284"/>
      <c r="E99" s="284"/>
      <c r="F99" s="284"/>
      <c r="G99" s="284"/>
      <c r="H99" s="284"/>
      <c r="I99" s="284"/>
      <c r="J99" s="284"/>
      <c r="K99" s="285"/>
      <c r="L99" s="127" t="s">
        <v>143</v>
      </c>
      <c r="M99" s="201"/>
    </row>
    <row r="100" spans="1:21" ht="105" customHeight="1" thickBot="1" x14ac:dyDescent="0.45">
      <c r="A100" s="177"/>
      <c r="B100" s="326"/>
      <c r="C100" s="327"/>
      <c r="D100" s="327"/>
      <c r="E100" s="327"/>
      <c r="F100" s="327"/>
      <c r="G100" s="327"/>
      <c r="H100" s="327"/>
      <c r="I100" s="327"/>
      <c r="J100" s="327"/>
      <c r="K100" s="328"/>
      <c r="L100" s="160"/>
    </row>
    <row r="101" spans="1:21" ht="35.1" customHeight="1" thickBot="1" x14ac:dyDescent="0.45">
      <c r="A101" s="7"/>
      <c r="B101" s="6"/>
      <c r="C101" s="6"/>
      <c r="L101" s="111"/>
    </row>
    <row r="102" spans="1:21" ht="16.5" customHeight="1" x14ac:dyDescent="0.4">
      <c r="A102" s="353" t="s">
        <v>8</v>
      </c>
      <c r="B102" s="354"/>
      <c r="C102" s="346" t="s">
        <v>9</v>
      </c>
      <c r="D102" s="347"/>
      <c r="E102" s="347"/>
      <c r="F102" s="347"/>
      <c r="G102" s="347"/>
      <c r="H102" s="347"/>
      <c r="I102" s="347"/>
      <c r="J102" s="347"/>
      <c r="K102" s="347"/>
      <c r="L102" s="348"/>
    </row>
    <row r="103" spans="1:21" ht="15.75" customHeight="1" x14ac:dyDescent="0.4">
      <c r="A103" s="349" t="s">
        <v>5</v>
      </c>
      <c r="B103" s="243"/>
      <c r="C103" s="202"/>
      <c r="D103" s="246" t="s">
        <v>0</v>
      </c>
      <c r="E103" s="231" t="s">
        <v>7</v>
      </c>
      <c r="F103" s="231"/>
      <c r="G103" s="231"/>
      <c r="H103" s="231"/>
      <c r="I103" s="231"/>
      <c r="J103" s="231"/>
      <c r="K103" s="231"/>
      <c r="L103" s="351"/>
    </row>
    <row r="104" spans="1:21" ht="17.25" customHeight="1" x14ac:dyDescent="0.4">
      <c r="A104" s="350"/>
      <c r="B104" s="245"/>
      <c r="C104" s="203"/>
      <c r="D104" s="247"/>
      <c r="E104" s="231" t="s">
        <v>1</v>
      </c>
      <c r="F104" s="231"/>
      <c r="G104" s="231"/>
      <c r="H104" s="231" t="s">
        <v>2</v>
      </c>
      <c r="I104" s="231"/>
      <c r="J104" s="231"/>
      <c r="K104" s="281" t="s">
        <v>167</v>
      </c>
      <c r="L104" s="352"/>
    </row>
    <row r="105" spans="1:21" ht="24.95" customHeight="1" x14ac:dyDescent="0.4">
      <c r="A105" s="183" t="s">
        <v>239</v>
      </c>
      <c r="B105" s="150" t="str">
        <f>IFERROR(VLOOKUP(DBCS(A105),$Q$4:$U$38,2,FALSE)&amp;"","")</f>
        <v>2次方程式の利用</v>
      </c>
      <c r="C105" s="329" t="s">
        <v>243</v>
      </c>
      <c r="D105" s="331" t="s">
        <v>6</v>
      </c>
      <c r="E105" s="333"/>
      <c r="F105" s="334"/>
      <c r="G105" s="337" t="str">
        <f>IFERROR("/"&amp;VLOOKUP(A105,$Q$5:$V$38,5,FALSE)&amp;"点","")</f>
        <v>/30点</v>
      </c>
      <c r="H105" s="333"/>
      <c r="I105" s="334"/>
      <c r="J105" s="337" t="str">
        <f>IFERROR("/"&amp;VLOOKUP(A105,$Q$5:$V$38,6,FALSE)&amp;"点","")</f>
        <v>/170点</v>
      </c>
      <c r="K105" s="339" t="s">
        <v>245</v>
      </c>
      <c r="L105" s="340"/>
    </row>
    <row r="106" spans="1:21" ht="29.25" customHeight="1" x14ac:dyDescent="0.4">
      <c r="A106" s="175"/>
      <c r="B106" s="343" t="str">
        <f>IFERROR(VLOOKUP(DBCS(A105),$Q$4:$U$38,3,FALSE)&amp;"","")</f>
        <v>学習の目標 （Can-Doチェック)
□2次方程式を利用して，数の問題を解くことができる。
□2次方程式を利用して，図形の面積や体積の問題を解くことができる。
□2次方程式を利用して，点の移動と面積の変化の問題を解くことができる。</v>
      </c>
      <c r="C106" s="330"/>
      <c r="D106" s="332"/>
      <c r="E106" s="335"/>
      <c r="F106" s="336"/>
      <c r="G106" s="338"/>
      <c r="H106" s="335"/>
      <c r="I106" s="336"/>
      <c r="J106" s="338"/>
      <c r="K106" s="341"/>
      <c r="L106" s="342"/>
      <c r="Q106" s="157"/>
      <c r="R106" s="157"/>
      <c r="S106" s="158"/>
      <c r="T106" s="158"/>
      <c r="U106" s="158"/>
    </row>
    <row r="107" spans="1:21" ht="17.25" customHeight="1" x14ac:dyDescent="0.4">
      <c r="A107" s="176"/>
      <c r="B107" s="343"/>
      <c r="C107" s="308" t="s">
        <v>158</v>
      </c>
      <c r="D107" s="308"/>
      <c r="E107" s="308"/>
      <c r="F107" s="308"/>
      <c r="G107" s="308"/>
      <c r="H107" s="308"/>
      <c r="I107" s="308"/>
      <c r="J107" s="308"/>
      <c r="K107" s="309"/>
      <c r="L107" s="126" t="s">
        <v>139</v>
      </c>
      <c r="Q107" s="157"/>
      <c r="R107" s="157"/>
      <c r="S107" s="158"/>
      <c r="T107" s="158"/>
      <c r="U107" s="158"/>
    </row>
    <row r="108" spans="1:21" ht="44.25" customHeight="1" x14ac:dyDescent="0.4">
      <c r="A108" s="176"/>
      <c r="B108" s="343"/>
      <c r="C108" s="311" t="s">
        <v>251</v>
      </c>
      <c r="D108" s="311"/>
      <c r="E108" s="311"/>
      <c r="F108" s="311"/>
      <c r="G108" s="311"/>
      <c r="H108" s="311"/>
      <c r="I108" s="311"/>
      <c r="J108" s="311"/>
      <c r="K108" s="312"/>
      <c r="L108" s="152"/>
      <c r="Q108" s="157"/>
      <c r="R108" s="157"/>
      <c r="S108" s="158"/>
      <c r="T108" s="158"/>
      <c r="U108" s="158"/>
    </row>
    <row r="109" spans="1:21" ht="44.25" customHeight="1" x14ac:dyDescent="0.4">
      <c r="A109" s="176"/>
      <c r="B109" s="343"/>
      <c r="C109" s="297" t="s">
        <v>247</v>
      </c>
      <c r="D109" s="297"/>
      <c r="E109" s="297"/>
      <c r="F109" s="297"/>
      <c r="G109" s="297"/>
      <c r="H109" s="297"/>
      <c r="I109" s="297"/>
      <c r="J109" s="297"/>
      <c r="K109" s="298"/>
      <c r="L109" s="153"/>
      <c r="Q109" s="157"/>
      <c r="R109" s="157"/>
      <c r="S109" s="158"/>
      <c r="T109" s="158"/>
      <c r="U109" s="158"/>
    </row>
    <row r="110" spans="1:21" ht="44.25" customHeight="1" x14ac:dyDescent="0.4">
      <c r="A110" s="176"/>
      <c r="B110" s="343"/>
      <c r="C110" s="297" t="s">
        <v>248</v>
      </c>
      <c r="D110" s="297"/>
      <c r="E110" s="297"/>
      <c r="F110" s="297"/>
      <c r="G110" s="297"/>
      <c r="H110" s="297"/>
      <c r="I110" s="297"/>
      <c r="J110" s="297"/>
      <c r="K110" s="298"/>
      <c r="L110" s="153"/>
      <c r="M110" s="324"/>
      <c r="Q110" s="157"/>
      <c r="R110" s="157"/>
      <c r="S110" s="158"/>
      <c r="T110" s="158"/>
      <c r="U110" s="158"/>
    </row>
    <row r="111" spans="1:21" ht="39.6" customHeight="1" x14ac:dyDescent="0.4">
      <c r="A111" s="176"/>
      <c r="B111" s="181" t="str">
        <f>IFERROR(VLOOKUP(DBCS(A105),$Q$4:$U$38,4,FALSE)&amp;"","")</f>
        <v>〈教科書ページ〉p.93～96</v>
      </c>
      <c r="C111" s="297" t="s">
        <v>249</v>
      </c>
      <c r="D111" s="297"/>
      <c r="E111" s="297"/>
      <c r="F111" s="297"/>
      <c r="G111" s="297"/>
      <c r="H111" s="297"/>
      <c r="I111" s="297"/>
      <c r="J111" s="297"/>
      <c r="K111" s="298"/>
      <c r="L111" s="132"/>
      <c r="M111" s="324"/>
    </row>
    <row r="112" spans="1:21" ht="39.6" customHeight="1" x14ac:dyDescent="0.4">
      <c r="A112" s="176"/>
      <c r="B112" s="182"/>
      <c r="C112" s="290" t="s">
        <v>250</v>
      </c>
      <c r="D112" s="290"/>
      <c r="E112" s="290"/>
      <c r="F112" s="290"/>
      <c r="G112" s="290"/>
      <c r="H112" s="290"/>
      <c r="I112" s="290"/>
      <c r="J112" s="290"/>
      <c r="K112" s="291"/>
      <c r="L112" s="131"/>
      <c r="M112" s="324"/>
    </row>
    <row r="113" spans="1:21" ht="17.25" customHeight="1" x14ac:dyDescent="0.4">
      <c r="A113" s="176"/>
      <c r="B113" s="325" t="s">
        <v>169</v>
      </c>
      <c r="C113" s="284" t="s">
        <v>246</v>
      </c>
      <c r="D113" s="284"/>
      <c r="E113" s="284"/>
      <c r="F113" s="284"/>
      <c r="G113" s="284"/>
      <c r="H113" s="284"/>
      <c r="I113" s="284"/>
      <c r="J113" s="284"/>
      <c r="K113" s="285"/>
      <c r="L113" s="127" t="s">
        <v>143</v>
      </c>
      <c r="M113" s="201"/>
    </row>
    <row r="114" spans="1:21" ht="105" customHeight="1" thickBot="1" x14ac:dyDescent="0.45">
      <c r="A114" s="177"/>
      <c r="B114" s="326"/>
      <c r="C114" s="327"/>
      <c r="D114" s="327"/>
      <c r="E114" s="327"/>
      <c r="F114" s="327"/>
      <c r="G114" s="327"/>
      <c r="H114" s="327"/>
      <c r="I114" s="327"/>
      <c r="J114" s="327"/>
      <c r="K114" s="328"/>
      <c r="L114" s="160"/>
    </row>
    <row r="115" spans="1:21" ht="35.1" customHeight="1" thickBot="1" x14ac:dyDescent="0.45">
      <c r="A115" s="179"/>
      <c r="B115" s="112"/>
      <c r="C115" s="112"/>
      <c r="D115" s="112"/>
      <c r="E115" s="112"/>
      <c r="F115" s="112"/>
      <c r="G115" s="112"/>
      <c r="H115" s="112"/>
      <c r="I115" s="112"/>
      <c r="J115" s="112"/>
      <c r="K115" s="112"/>
      <c r="L115" s="214"/>
      <c r="M115"/>
    </row>
    <row r="116" spans="1:21" ht="16.5" customHeight="1" x14ac:dyDescent="0.4">
      <c r="A116" s="344" t="s">
        <v>8</v>
      </c>
      <c r="B116" s="345"/>
      <c r="C116" s="346" t="s">
        <v>9</v>
      </c>
      <c r="D116" s="347"/>
      <c r="E116" s="347"/>
      <c r="F116" s="347"/>
      <c r="G116" s="347"/>
      <c r="H116" s="347"/>
      <c r="I116" s="347"/>
      <c r="J116" s="347"/>
      <c r="K116" s="347"/>
      <c r="L116" s="348"/>
    </row>
    <row r="117" spans="1:21" ht="15.75" customHeight="1" x14ac:dyDescent="0.4">
      <c r="A117" s="349" t="s">
        <v>5</v>
      </c>
      <c r="B117" s="243"/>
      <c r="C117" s="202"/>
      <c r="D117" s="246" t="s">
        <v>0</v>
      </c>
      <c r="E117" s="231" t="s">
        <v>7</v>
      </c>
      <c r="F117" s="231"/>
      <c r="G117" s="231"/>
      <c r="H117" s="231"/>
      <c r="I117" s="231"/>
      <c r="J117" s="231"/>
      <c r="K117" s="231"/>
      <c r="L117" s="351"/>
    </row>
    <row r="118" spans="1:21" ht="17.25" customHeight="1" x14ac:dyDescent="0.4">
      <c r="A118" s="350"/>
      <c r="B118" s="245"/>
      <c r="C118" s="203"/>
      <c r="D118" s="247"/>
      <c r="E118" s="231" t="s">
        <v>1</v>
      </c>
      <c r="F118" s="231"/>
      <c r="G118" s="231"/>
      <c r="H118" s="231" t="s">
        <v>2</v>
      </c>
      <c r="I118" s="231"/>
      <c r="J118" s="231"/>
      <c r="K118" s="281" t="s">
        <v>167</v>
      </c>
      <c r="L118" s="352"/>
    </row>
    <row r="119" spans="1:21" ht="24.95" customHeight="1" x14ac:dyDescent="0.4">
      <c r="A119" s="183" t="s">
        <v>240</v>
      </c>
      <c r="B119" s="150" t="str">
        <f>IFERROR(VLOOKUP(DBCS(A119),$Q$4:$U$38,2,FALSE)&amp;"","")</f>
        <v>関数y=ax2(1)</v>
      </c>
      <c r="C119" s="329" t="s">
        <v>243</v>
      </c>
      <c r="D119" s="331" t="s">
        <v>6</v>
      </c>
      <c r="E119" s="333"/>
      <c r="F119" s="334"/>
      <c r="G119" s="337" t="str">
        <f>IFERROR("/"&amp;VLOOKUP(A119,$Q$5:$V$38,5,FALSE)&amp;"点","")</f>
        <v>/170点</v>
      </c>
      <c r="H119" s="333"/>
      <c r="I119" s="334"/>
      <c r="J119" s="337" t="str">
        <f>IFERROR("/"&amp;VLOOKUP(A119,$Q$5:$V$38,6,FALSE)&amp;"点","")</f>
        <v>/30点</v>
      </c>
      <c r="K119" s="339" t="s">
        <v>245</v>
      </c>
      <c r="L119" s="340"/>
    </row>
    <row r="120" spans="1:21" ht="29.25" customHeight="1" x14ac:dyDescent="0.4">
      <c r="A120" s="175"/>
      <c r="B120" s="343" t="str">
        <f>IFERROR(VLOOKUP(DBCS(A119),$Q$4:$U$38,3,FALSE)&amp;"","")</f>
        <v>学習の目標 （Can-Doチェック)
□関数y=ax2の意味や性質を理解している。
□関数y=ax2の関係を式に表すことができる。
□関数y=ax2のグラフをかくことができる。
□関数y=ax2のグラフの性質を理解している。
□関数y=ax2のグラフと図形の問題を解くことができる。</v>
      </c>
      <c r="C120" s="330"/>
      <c r="D120" s="332"/>
      <c r="E120" s="335"/>
      <c r="F120" s="336"/>
      <c r="G120" s="338"/>
      <c r="H120" s="335"/>
      <c r="I120" s="336"/>
      <c r="J120" s="338"/>
      <c r="K120" s="341"/>
      <c r="L120" s="342"/>
      <c r="Q120" s="157"/>
      <c r="R120" s="157"/>
      <c r="S120" s="158"/>
      <c r="T120" s="158"/>
      <c r="U120" s="158"/>
    </row>
    <row r="121" spans="1:21" ht="17.25" customHeight="1" x14ac:dyDescent="0.4">
      <c r="A121" s="176"/>
      <c r="B121" s="343"/>
      <c r="C121" s="308" t="s">
        <v>158</v>
      </c>
      <c r="D121" s="308"/>
      <c r="E121" s="308"/>
      <c r="F121" s="308"/>
      <c r="G121" s="308"/>
      <c r="H121" s="308"/>
      <c r="I121" s="308"/>
      <c r="J121" s="308"/>
      <c r="K121" s="309"/>
      <c r="L121" s="126" t="s">
        <v>139</v>
      </c>
      <c r="Q121" s="157"/>
      <c r="R121" s="157"/>
      <c r="S121" s="158"/>
      <c r="T121" s="158"/>
      <c r="U121" s="158"/>
    </row>
    <row r="122" spans="1:21" ht="44.25" customHeight="1" x14ac:dyDescent="0.4">
      <c r="A122" s="176"/>
      <c r="B122" s="343"/>
      <c r="C122" s="311" t="s">
        <v>251</v>
      </c>
      <c r="D122" s="311"/>
      <c r="E122" s="311"/>
      <c r="F122" s="311"/>
      <c r="G122" s="311"/>
      <c r="H122" s="311"/>
      <c r="I122" s="311"/>
      <c r="J122" s="311"/>
      <c r="K122" s="312"/>
      <c r="L122" s="152"/>
      <c r="Q122" s="157"/>
      <c r="R122" s="157"/>
      <c r="S122" s="158"/>
      <c r="T122" s="158"/>
      <c r="U122" s="158"/>
    </row>
    <row r="123" spans="1:21" ht="44.25" customHeight="1" x14ac:dyDescent="0.4">
      <c r="A123" s="176"/>
      <c r="B123" s="343"/>
      <c r="C123" s="297" t="s">
        <v>247</v>
      </c>
      <c r="D123" s="297"/>
      <c r="E123" s="297"/>
      <c r="F123" s="297"/>
      <c r="G123" s="297"/>
      <c r="H123" s="297"/>
      <c r="I123" s="297"/>
      <c r="J123" s="297"/>
      <c r="K123" s="298"/>
      <c r="L123" s="153"/>
      <c r="Q123" s="157"/>
      <c r="R123" s="157"/>
      <c r="S123" s="158"/>
      <c r="T123" s="158"/>
      <c r="U123" s="158"/>
    </row>
    <row r="124" spans="1:21" ht="44.25" customHeight="1" x14ac:dyDescent="0.4">
      <c r="A124" s="176"/>
      <c r="B124" s="343"/>
      <c r="C124" s="297" t="s">
        <v>248</v>
      </c>
      <c r="D124" s="297"/>
      <c r="E124" s="297"/>
      <c r="F124" s="297"/>
      <c r="G124" s="297"/>
      <c r="H124" s="297"/>
      <c r="I124" s="297"/>
      <c r="J124" s="297"/>
      <c r="K124" s="298"/>
      <c r="L124" s="153"/>
      <c r="M124" s="324"/>
      <c r="Q124" s="157"/>
      <c r="R124" s="157"/>
      <c r="S124" s="158"/>
      <c r="T124" s="158"/>
      <c r="U124" s="158"/>
    </row>
    <row r="125" spans="1:21" ht="39.6" customHeight="1" x14ac:dyDescent="0.4">
      <c r="A125" s="176"/>
      <c r="B125" s="181" t="str">
        <f>IFERROR(VLOOKUP(DBCS(A119),$Q$4:$U$38,4,FALSE)&amp;"","")</f>
        <v>〈教科書ページ〉p.104～112</v>
      </c>
      <c r="C125" s="297" t="s">
        <v>249</v>
      </c>
      <c r="D125" s="297"/>
      <c r="E125" s="297"/>
      <c r="F125" s="297"/>
      <c r="G125" s="297"/>
      <c r="H125" s="297"/>
      <c r="I125" s="297"/>
      <c r="J125" s="297"/>
      <c r="K125" s="298"/>
      <c r="L125" s="132"/>
      <c r="M125" s="324"/>
    </row>
    <row r="126" spans="1:21" ht="39.6" customHeight="1" x14ac:dyDescent="0.4">
      <c r="A126" s="176"/>
      <c r="B126" s="182"/>
      <c r="C126" s="290" t="s">
        <v>250</v>
      </c>
      <c r="D126" s="290"/>
      <c r="E126" s="290"/>
      <c r="F126" s="290"/>
      <c r="G126" s="290"/>
      <c r="H126" s="290"/>
      <c r="I126" s="290"/>
      <c r="J126" s="290"/>
      <c r="K126" s="291"/>
      <c r="L126" s="131"/>
      <c r="M126" s="324"/>
    </row>
    <row r="127" spans="1:21" ht="17.25" customHeight="1" x14ac:dyDescent="0.4">
      <c r="A127" s="176"/>
      <c r="B127" s="325" t="s">
        <v>169</v>
      </c>
      <c r="C127" s="284" t="s">
        <v>246</v>
      </c>
      <c r="D127" s="284"/>
      <c r="E127" s="284"/>
      <c r="F127" s="284"/>
      <c r="G127" s="284"/>
      <c r="H127" s="284"/>
      <c r="I127" s="284"/>
      <c r="J127" s="284"/>
      <c r="K127" s="285"/>
      <c r="L127" s="127" t="s">
        <v>143</v>
      </c>
      <c r="M127" s="201"/>
    </row>
    <row r="128" spans="1:21" ht="105" customHeight="1" thickBot="1" x14ac:dyDescent="0.45">
      <c r="A128" s="177"/>
      <c r="B128" s="326"/>
      <c r="C128" s="327"/>
      <c r="D128" s="327"/>
      <c r="E128" s="327"/>
      <c r="F128" s="327"/>
      <c r="G128" s="327"/>
      <c r="H128" s="327"/>
      <c r="I128" s="327"/>
      <c r="J128" s="327"/>
      <c r="K128" s="328"/>
      <c r="L128" s="160"/>
    </row>
    <row r="129" spans="1:21" ht="35.1" customHeight="1" thickBot="1" x14ac:dyDescent="0.45">
      <c r="A129" s="7"/>
      <c r="B129" s="6"/>
      <c r="C129" s="6"/>
      <c r="L129" s="111"/>
    </row>
    <row r="130" spans="1:21" ht="16.5" customHeight="1" x14ac:dyDescent="0.4">
      <c r="A130" s="353" t="s">
        <v>8</v>
      </c>
      <c r="B130" s="354"/>
      <c r="C130" s="346" t="s">
        <v>9</v>
      </c>
      <c r="D130" s="347"/>
      <c r="E130" s="347"/>
      <c r="F130" s="347"/>
      <c r="G130" s="347"/>
      <c r="H130" s="347"/>
      <c r="I130" s="347"/>
      <c r="J130" s="347"/>
      <c r="K130" s="347"/>
      <c r="L130" s="348"/>
    </row>
    <row r="131" spans="1:21" ht="15.75" customHeight="1" x14ac:dyDescent="0.4">
      <c r="A131" s="349" t="s">
        <v>5</v>
      </c>
      <c r="B131" s="243"/>
      <c r="C131" s="202"/>
      <c r="D131" s="246" t="s">
        <v>0</v>
      </c>
      <c r="E131" s="231" t="s">
        <v>7</v>
      </c>
      <c r="F131" s="231"/>
      <c r="G131" s="231"/>
      <c r="H131" s="231"/>
      <c r="I131" s="231"/>
      <c r="J131" s="231"/>
      <c r="K131" s="231"/>
      <c r="L131" s="351"/>
    </row>
    <row r="132" spans="1:21" ht="17.25" customHeight="1" x14ac:dyDescent="0.4">
      <c r="A132" s="350"/>
      <c r="B132" s="245"/>
      <c r="C132" s="203"/>
      <c r="D132" s="247"/>
      <c r="E132" s="231" t="s">
        <v>1</v>
      </c>
      <c r="F132" s="231"/>
      <c r="G132" s="231"/>
      <c r="H132" s="231" t="s">
        <v>2</v>
      </c>
      <c r="I132" s="231"/>
      <c r="J132" s="231"/>
      <c r="K132" s="281" t="s">
        <v>167</v>
      </c>
      <c r="L132" s="352"/>
    </row>
    <row r="133" spans="1:21" ht="24.95" customHeight="1" x14ac:dyDescent="0.4">
      <c r="A133" s="183" t="s">
        <v>241</v>
      </c>
      <c r="B133" s="150" t="str">
        <f>IFERROR(VLOOKUP(DBCS(A133),$Q$4:$U$38,2,FALSE)&amp;"","")</f>
        <v>関数y=ax2(2)/関数の利用</v>
      </c>
      <c r="C133" s="329" t="s">
        <v>243</v>
      </c>
      <c r="D133" s="331" t="s">
        <v>6</v>
      </c>
      <c r="E133" s="333"/>
      <c r="F133" s="334"/>
      <c r="G133" s="337" t="str">
        <f>IFERROR("/"&amp;VLOOKUP(A133,$Q$5:$V$38,5,FALSE)&amp;"点","")</f>
        <v>/80点</v>
      </c>
      <c r="H133" s="333"/>
      <c r="I133" s="334"/>
      <c r="J133" s="337" t="str">
        <f>IFERROR("/"&amp;VLOOKUP(A133,$Q$5:$V$38,6,FALSE)&amp;"点","")</f>
        <v>/120点</v>
      </c>
      <c r="K133" s="339" t="s">
        <v>245</v>
      </c>
      <c r="L133" s="340"/>
    </row>
    <row r="134" spans="1:21" ht="29.25" customHeight="1" x14ac:dyDescent="0.4">
      <c r="A134" s="175"/>
      <c r="B134" s="343" t="str">
        <f>IFERROR(VLOOKUP(DBCS(A133),$Q$4:$U$38,3,FALSE)&amp;"","")</f>
        <v>学習の目標 （Can-Doチェック)
□変域を求めることができる。
□変化の割合の意味を理解し求めることができる。
□関数y=ax2の式を求めることができる。
□関数y=ax2のグラフを利用して問題を解くことができる。
□グラフが階段状になる関数について理解し，グラフをかくことができる。
□関数y=ax2のグラフと図形の応用問題が解ける。</v>
      </c>
      <c r="C134" s="330"/>
      <c r="D134" s="332"/>
      <c r="E134" s="335"/>
      <c r="F134" s="336"/>
      <c r="G134" s="338"/>
      <c r="H134" s="335"/>
      <c r="I134" s="336"/>
      <c r="J134" s="338"/>
      <c r="K134" s="341"/>
      <c r="L134" s="342"/>
      <c r="Q134" s="157"/>
      <c r="R134" s="157"/>
      <c r="S134" s="158"/>
      <c r="T134" s="158"/>
      <c r="U134" s="158"/>
    </row>
    <row r="135" spans="1:21" ht="17.25" customHeight="1" x14ac:dyDescent="0.4">
      <c r="A135" s="176"/>
      <c r="B135" s="343"/>
      <c r="C135" s="308" t="s">
        <v>158</v>
      </c>
      <c r="D135" s="308"/>
      <c r="E135" s="308"/>
      <c r="F135" s="308"/>
      <c r="G135" s="308"/>
      <c r="H135" s="308"/>
      <c r="I135" s="308"/>
      <c r="J135" s="308"/>
      <c r="K135" s="309"/>
      <c r="L135" s="126" t="s">
        <v>139</v>
      </c>
      <c r="Q135" s="157"/>
      <c r="R135" s="157"/>
      <c r="S135" s="158"/>
      <c r="T135" s="158"/>
      <c r="U135" s="158"/>
    </row>
    <row r="136" spans="1:21" ht="44.25" customHeight="1" x14ac:dyDescent="0.4">
      <c r="A136" s="176"/>
      <c r="B136" s="343"/>
      <c r="C136" s="311" t="s">
        <v>251</v>
      </c>
      <c r="D136" s="311"/>
      <c r="E136" s="311"/>
      <c r="F136" s="311"/>
      <c r="G136" s="311"/>
      <c r="H136" s="311"/>
      <c r="I136" s="311"/>
      <c r="J136" s="311"/>
      <c r="K136" s="312"/>
      <c r="L136" s="152"/>
      <c r="Q136" s="157"/>
      <c r="R136" s="157"/>
      <c r="S136" s="158"/>
      <c r="T136" s="158"/>
      <c r="U136" s="158"/>
    </row>
    <row r="137" spans="1:21" ht="44.25" customHeight="1" x14ac:dyDescent="0.4">
      <c r="A137" s="176"/>
      <c r="B137" s="343"/>
      <c r="C137" s="297" t="s">
        <v>247</v>
      </c>
      <c r="D137" s="297"/>
      <c r="E137" s="297"/>
      <c r="F137" s="297"/>
      <c r="G137" s="297"/>
      <c r="H137" s="297"/>
      <c r="I137" s="297"/>
      <c r="J137" s="297"/>
      <c r="K137" s="298"/>
      <c r="L137" s="153"/>
      <c r="Q137" s="157"/>
      <c r="R137" s="157"/>
      <c r="S137" s="158"/>
      <c r="T137" s="158"/>
      <c r="U137" s="158"/>
    </row>
    <row r="138" spans="1:21" ht="44.25" customHeight="1" x14ac:dyDescent="0.4">
      <c r="A138" s="176"/>
      <c r="B138" s="343"/>
      <c r="C138" s="297" t="s">
        <v>248</v>
      </c>
      <c r="D138" s="297"/>
      <c r="E138" s="297"/>
      <c r="F138" s="297"/>
      <c r="G138" s="297"/>
      <c r="H138" s="297"/>
      <c r="I138" s="297"/>
      <c r="J138" s="297"/>
      <c r="K138" s="298"/>
      <c r="L138" s="153"/>
      <c r="M138" s="324"/>
      <c r="Q138" s="157"/>
      <c r="R138" s="157"/>
      <c r="S138" s="158"/>
      <c r="T138" s="158"/>
      <c r="U138" s="158"/>
    </row>
    <row r="139" spans="1:21" ht="39.6" customHeight="1" x14ac:dyDescent="0.4">
      <c r="A139" s="176"/>
      <c r="B139" s="181" t="str">
        <f>IFERROR(VLOOKUP(DBCS(A133),$Q$4:$U$38,4,FALSE)&amp;"","")</f>
        <v>〈教科書ページ〉p.114～129</v>
      </c>
      <c r="C139" s="297" t="s">
        <v>249</v>
      </c>
      <c r="D139" s="297"/>
      <c r="E139" s="297"/>
      <c r="F139" s="297"/>
      <c r="G139" s="297"/>
      <c r="H139" s="297"/>
      <c r="I139" s="297"/>
      <c r="J139" s="297"/>
      <c r="K139" s="298"/>
      <c r="L139" s="132"/>
      <c r="M139" s="324"/>
    </row>
    <row r="140" spans="1:21" ht="39.6" customHeight="1" x14ac:dyDescent="0.4">
      <c r="A140" s="176"/>
      <c r="B140" s="182"/>
      <c r="C140" s="290" t="s">
        <v>250</v>
      </c>
      <c r="D140" s="290"/>
      <c r="E140" s="290"/>
      <c r="F140" s="290"/>
      <c r="G140" s="290"/>
      <c r="H140" s="290"/>
      <c r="I140" s="290"/>
      <c r="J140" s="290"/>
      <c r="K140" s="291"/>
      <c r="L140" s="131"/>
      <c r="M140" s="324"/>
    </row>
    <row r="141" spans="1:21" ht="17.25" customHeight="1" x14ac:dyDescent="0.4">
      <c r="A141" s="176"/>
      <c r="B141" s="325" t="s">
        <v>169</v>
      </c>
      <c r="C141" s="284" t="s">
        <v>246</v>
      </c>
      <c r="D141" s="284"/>
      <c r="E141" s="284"/>
      <c r="F141" s="284"/>
      <c r="G141" s="284"/>
      <c r="H141" s="284"/>
      <c r="I141" s="284"/>
      <c r="J141" s="284"/>
      <c r="K141" s="285"/>
      <c r="L141" s="127" t="s">
        <v>143</v>
      </c>
      <c r="M141" s="201"/>
    </row>
    <row r="142" spans="1:21" ht="105" customHeight="1" thickBot="1" x14ac:dyDescent="0.45">
      <c r="A142" s="177"/>
      <c r="B142" s="326"/>
      <c r="C142" s="327"/>
      <c r="D142" s="327"/>
      <c r="E142" s="327"/>
      <c r="F142" s="327"/>
      <c r="G142" s="327"/>
      <c r="H142" s="327"/>
      <c r="I142" s="327"/>
      <c r="J142" s="327"/>
      <c r="K142" s="328"/>
      <c r="L142" s="160"/>
    </row>
    <row r="143" spans="1:21" ht="35.1" customHeight="1" thickBot="1" x14ac:dyDescent="0.45">
      <c r="A143" s="179"/>
      <c r="B143" s="112"/>
      <c r="C143" s="112"/>
      <c r="D143" s="112"/>
      <c r="E143" s="112"/>
      <c r="F143" s="112"/>
      <c r="G143" s="112"/>
      <c r="H143" s="112"/>
      <c r="I143" s="112"/>
      <c r="J143" s="112"/>
      <c r="K143" s="112"/>
      <c r="L143" s="214"/>
      <c r="M143"/>
    </row>
    <row r="144" spans="1:21" ht="16.5" customHeight="1" x14ac:dyDescent="0.4">
      <c r="A144" s="344" t="s">
        <v>8</v>
      </c>
      <c r="B144" s="345"/>
      <c r="C144" s="346" t="s">
        <v>9</v>
      </c>
      <c r="D144" s="347"/>
      <c r="E144" s="347"/>
      <c r="F144" s="347"/>
      <c r="G144" s="347"/>
      <c r="H144" s="347"/>
      <c r="I144" s="347"/>
      <c r="J144" s="347"/>
      <c r="K144" s="347"/>
      <c r="L144" s="348"/>
    </row>
    <row r="145" spans="1:21" ht="15.75" customHeight="1" x14ac:dyDescent="0.4">
      <c r="A145" s="349" t="s">
        <v>5</v>
      </c>
      <c r="B145" s="243"/>
      <c r="C145" s="202"/>
      <c r="D145" s="246" t="s">
        <v>0</v>
      </c>
      <c r="E145" s="231" t="s">
        <v>7</v>
      </c>
      <c r="F145" s="231"/>
      <c r="G145" s="231"/>
      <c r="H145" s="231"/>
      <c r="I145" s="231"/>
      <c r="J145" s="231"/>
      <c r="K145" s="231"/>
      <c r="L145" s="351"/>
    </row>
    <row r="146" spans="1:21" ht="17.25" customHeight="1" x14ac:dyDescent="0.4">
      <c r="A146" s="350"/>
      <c r="B146" s="245"/>
      <c r="C146" s="203"/>
      <c r="D146" s="247"/>
      <c r="E146" s="231" t="s">
        <v>1</v>
      </c>
      <c r="F146" s="231"/>
      <c r="G146" s="231"/>
      <c r="H146" s="231" t="s">
        <v>2</v>
      </c>
      <c r="I146" s="231"/>
      <c r="J146" s="231"/>
      <c r="K146" s="281" t="s">
        <v>167</v>
      </c>
      <c r="L146" s="352"/>
    </row>
    <row r="147" spans="1:21" ht="24.95" customHeight="1" x14ac:dyDescent="0.4">
      <c r="A147" s="183" t="s">
        <v>242</v>
      </c>
      <c r="B147" s="150" t="str">
        <f>IFERROR(VLOOKUP(DBCS(A147),$Q$4:$U$38,2,FALSE)&amp;"","")</f>
        <v>相似な図形</v>
      </c>
      <c r="C147" s="329" t="s">
        <v>243</v>
      </c>
      <c r="D147" s="331" t="s">
        <v>6</v>
      </c>
      <c r="E147" s="333"/>
      <c r="F147" s="334"/>
      <c r="G147" s="337" t="str">
        <f>IFERROR("/"&amp;VLOOKUP(A147,$Q$5:$V$38,5,FALSE)&amp;"点","")</f>
        <v>/160点</v>
      </c>
      <c r="H147" s="333"/>
      <c r="I147" s="334"/>
      <c r="J147" s="337" t="str">
        <f>IFERROR("/"&amp;VLOOKUP(A147,$Q$5:$V$38,6,FALSE)&amp;"点","")</f>
        <v>/40点</v>
      </c>
      <c r="K147" s="339" t="s">
        <v>245</v>
      </c>
      <c r="L147" s="340"/>
    </row>
    <row r="148" spans="1:21" ht="29.25" customHeight="1" x14ac:dyDescent="0.4">
      <c r="A148" s="175"/>
      <c r="B148" s="343" t="str">
        <f>IFERROR(VLOOKUP(DBCS(A147),$Q$4:$U$38,3,FALSE)&amp;"","")</f>
        <v>学習の目標 （Can-Doチェック)
□相似の意味を理解し，相似な図形の性質がわかる。
□拡大・縮小した相似な図形をかくことができる。
□三角形の相似条件を理解している。
□筋道を立てて，三角形の相似を証明することができる。
□相似の性質を利用して線分の長さを求めることができる。</v>
      </c>
      <c r="C148" s="330"/>
      <c r="D148" s="332"/>
      <c r="E148" s="335"/>
      <c r="F148" s="336"/>
      <c r="G148" s="338"/>
      <c r="H148" s="335"/>
      <c r="I148" s="336"/>
      <c r="J148" s="338"/>
      <c r="K148" s="341"/>
      <c r="L148" s="342"/>
      <c r="Q148" s="157"/>
      <c r="R148" s="157"/>
      <c r="S148" s="158"/>
      <c r="T148" s="158"/>
      <c r="U148" s="158"/>
    </row>
    <row r="149" spans="1:21" ht="17.25" customHeight="1" x14ac:dyDescent="0.4">
      <c r="A149" s="176"/>
      <c r="B149" s="343"/>
      <c r="C149" s="308" t="s">
        <v>158</v>
      </c>
      <c r="D149" s="308"/>
      <c r="E149" s="308"/>
      <c r="F149" s="308"/>
      <c r="G149" s="308"/>
      <c r="H149" s="308"/>
      <c r="I149" s="308"/>
      <c r="J149" s="308"/>
      <c r="K149" s="309"/>
      <c r="L149" s="126" t="s">
        <v>139</v>
      </c>
      <c r="Q149" s="157"/>
      <c r="R149" s="157"/>
      <c r="S149" s="158"/>
      <c r="T149" s="158"/>
      <c r="U149" s="158"/>
    </row>
    <row r="150" spans="1:21" ht="44.25" customHeight="1" x14ac:dyDescent="0.4">
      <c r="A150" s="176"/>
      <c r="B150" s="343"/>
      <c r="C150" s="311" t="s">
        <v>251</v>
      </c>
      <c r="D150" s="311"/>
      <c r="E150" s="311"/>
      <c r="F150" s="311"/>
      <c r="G150" s="311"/>
      <c r="H150" s="311"/>
      <c r="I150" s="311"/>
      <c r="J150" s="311"/>
      <c r="K150" s="312"/>
      <c r="L150" s="152"/>
      <c r="Q150" s="157"/>
      <c r="R150" s="157"/>
      <c r="S150" s="158"/>
      <c r="T150" s="158"/>
      <c r="U150" s="158"/>
    </row>
    <row r="151" spans="1:21" ht="44.25" customHeight="1" x14ac:dyDescent="0.4">
      <c r="A151" s="176"/>
      <c r="B151" s="343"/>
      <c r="C151" s="297" t="s">
        <v>247</v>
      </c>
      <c r="D151" s="297"/>
      <c r="E151" s="297"/>
      <c r="F151" s="297"/>
      <c r="G151" s="297"/>
      <c r="H151" s="297"/>
      <c r="I151" s="297"/>
      <c r="J151" s="297"/>
      <c r="K151" s="298"/>
      <c r="L151" s="153"/>
      <c r="Q151" s="157"/>
      <c r="R151" s="157"/>
      <c r="S151" s="158"/>
      <c r="T151" s="158"/>
      <c r="U151" s="158"/>
    </row>
    <row r="152" spans="1:21" ht="44.25" customHeight="1" x14ac:dyDescent="0.4">
      <c r="A152" s="176"/>
      <c r="B152" s="343"/>
      <c r="C152" s="297" t="s">
        <v>248</v>
      </c>
      <c r="D152" s="297"/>
      <c r="E152" s="297"/>
      <c r="F152" s="297"/>
      <c r="G152" s="297"/>
      <c r="H152" s="297"/>
      <c r="I152" s="297"/>
      <c r="J152" s="297"/>
      <c r="K152" s="298"/>
      <c r="L152" s="153"/>
      <c r="M152" s="324"/>
      <c r="Q152" s="157"/>
      <c r="R152" s="157"/>
      <c r="S152" s="158"/>
      <c r="T152" s="158"/>
      <c r="U152" s="158"/>
    </row>
    <row r="153" spans="1:21" ht="39.6" customHeight="1" x14ac:dyDescent="0.4">
      <c r="A153" s="176"/>
      <c r="B153" s="181" t="str">
        <f>IFERROR(VLOOKUP(DBCS(A147),$Q$4:$U$38,4,FALSE)&amp;"","")</f>
        <v>〈教科書ページ〉p.138～149</v>
      </c>
      <c r="C153" s="297" t="s">
        <v>249</v>
      </c>
      <c r="D153" s="297"/>
      <c r="E153" s="297"/>
      <c r="F153" s="297"/>
      <c r="G153" s="297"/>
      <c r="H153" s="297"/>
      <c r="I153" s="297"/>
      <c r="J153" s="297"/>
      <c r="K153" s="298"/>
      <c r="L153" s="132"/>
      <c r="M153" s="324"/>
    </row>
    <row r="154" spans="1:21" ht="39.6" customHeight="1" x14ac:dyDescent="0.4">
      <c r="A154" s="176"/>
      <c r="B154" s="182"/>
      <c r="C154" s="290" t="s">
        <v>250</v>
      </c>
      <c r="D154" s="290"/>
      <c r="E154" s="290"/>
      <c r="F154" s="290"/>
      <c r="G154" s="290"/>
      <c r="H154" s="290"/>
      <c r="I154" s="290"/>
      <c r="J154" s="290"/>
      <c r="K154" s="291"/>
      <c r="L154" s="131"/>
      <c r="M154" s="324"/>
    </row>
    <row r="155" spans="1:21" ht="17.25" customHeight="1" x14ac:dyDescent="0.4">
      <c r="A155" s="176"/>
      <c r="B155" s="325" t="s">
        <v>169</v>
      </c>
      <c r="C155" s="284" t="s">
        <v>246</v>
      </c>
      <c r="D155" s="284"/>
      <c r="E155" s="284"/>
      <c r="F155" s="284"/>
      <c r="G155" s="284"/>
      <c r="H155" s="284"/>
      <c r="I155" s="284"/>
      <c r="J155" s="284"/>
      <c r="K155" s="285"/>
      <c r="L155" s="127" t="s">
        <v>143</v>
      </c>
      <c r="M155" s="201"/>
    </row>
    <row r="156" spans="1:21" ht="105" customHeight="1" thickBot="1" x14ac:dyDescent="0.45">
      <c r="A156" s="177"/>
      <c r="B156" s="326"/>
      <c r="C156" s="327"/>
      <c r="D156" s="327"/>
      <c r="E156" s="327"/>
      <c r="F156" s="327"/>
      <c r="G156" s="327"/>
      <c r="H156" s="327"/>
      <c r="I156" s="327"/>
      <c r="J156" s="327"/>
      <c r="K156" s="328"/>
      <c r="L156" s="160"/>
    </row>
    <row r="157" spans="1:21" ht="35.1" customHeight="1" thickBot="1" x14ac:dyDescent="0.45"/>
    <row r="158" spans="1:21" ht="16.5" customHeight="1" x14ac:dyDescent="0.4">
      <c r="A158" s="353" t="s">
        <v>8</v>
      </c>
      <c r="B158" s="354"/>
      <c r="C158" s="346" t="s">
        <v>9</v>
      </c>
      <c r="D158" s="347"/>
      <c r="E158" s="347"/>
      <c r="F158" s="347"/>
      <c r="G158" s="347"/>
      <c r="H158" s="347"/>
      <c r="I158" s="347"/>
      <c r="J158" s="347"/>
      <c r="K158" s="347"/>
      <c r="L158" s="348"/>
    </row>
    <row r="159" spans="1:21" ht="15.75" customHeight="1" x14ac:dyDescent="0.4">
      <c r="A159" s="349" t="s">
        <v>5</v>
      </c>
      <c r="B159" s="243"/>
      <c r="C159" s="204"/>
      <c r="D159" s="246" t="s">
        <v>0</v>
      </c>
      <c r="E159" s="231" t="s">
        <v>7</v>
      </c>
      <c r="F159" s="231"/>
      <c r="G159" s="231"/>
      <c r="H159" s="231"/>
      <c r="I159" s="231"/>
      <c r="J159" s="231"/>
      <c r="K159" s="231"/>
      <c r="L159" s="351"/>
    </row>
    <row r="160" spans="1:21" ht="17.25" customHeight="1" x14ac:dyDescent="0.4">
      <c r="A160" s="350"/>
      <c r="B160" s="245"/>
      <c r="C160" s="205"/>
      <c r="D160" s="247"/>
      <c r="E160" s="231" t="s">
        <v>1</v>
      </c>
      <c r="F160" s="231"/>
      <c r="G160" s="231"/>
      <c r="H160" s="231" t="s">
        <v>2</v>
      </c>
      <c r="I160" s="231"/>
      <c r="J160" s="231"/>
      <c r="K160" s="281" t="s">
        <v>167</v>
      </c>
      <c r="L160" s="352"/>
    </row>
    <row r="161" spans="1:21" ht="24.95" customHeight="1" x14ac:dyDescent="0.4">
      <c r="A161" s="183" t="s">
        <v>259</v>
      </c>
      <c r="B161" s="150" t="str">
        <f>IFERROR(VLOOKUP(DBCS(A161),$Q$4:$U$38,2,FALSE)&amp;"","")</f>
        <v>図形と比，相似な図形の面積と体積/相似な図形の利用</v>
      </c>
      <c r="C161" s="329" t="s">
        <v>243</v>
      </c>
      <c r="D161" s="331" t="s">
        <v>6</v>
      </c>
      <c r="E161" s="333"/>
      <c r="F161" s="334"/>
      <c r="G161" s="337" t="str">
        <f>IFERROR("/"&amp;VLOOKUP(A161,$Q$5:$V$38,5,FALSE)&amp;"点","")</f>
        <v>/130点</v>
      </c>
      <c r="H161" s="333"/>
      <c r="I161" s="334"/>
      <c r="J161" s="337" t="str">
        <f>IFERROR("/"&amp;VLOOKUP(A161,$Q$5:$V$38,6,FALSE)&amp;"点","")</f>
        <v>/70点</v>
      </c>
      <c r="K161" s="339" t="s">
        <v>245</v>
      </c>
      <c r="L161" s="340"/>
    </row>
    <row r="162" spans="1:21" ht="29.25" customHeight="1" x14ac:dyDescent="0.4">
      <c r="A162" s="175"/>
      <c r="B162" s="343" t="str">
        <f>IFERROR(VLOOKUP(DBCS(A161),$Q$4:$U$38,3,FALSE)&amp;"","")</f>
        <v>学習の目標 （Can-Doチェック)
□三角形と比の定理を理解し，使うことができる。
□平行線と線分の比の定理を理解し，使うことができる。
□中点連結定理を理解し，使うことができる。
□三角形の角の二等分線と比の定理を理解し，使うことができる。
□相似な図形の面積の比や，相似な立体の表面積の比，体積の比について理解している。
□相似比を使って，図形の面積や体積を求めることができる。
□三角形と比の定理などを利用して，問題を解決することができる。
□縮図を利用して問題を解決することができる。</v>
      </c>
      <c r="C162" s="330"/>
      <c r="D162" s="332"/>
      <c r="E162" s="335"/>
      <c r="F162" s="336"/>
      <c r="G162" s="338"/>
      <c r="H162" s="335"/>
      <c r="I162" s="336"/>
      <c r="J162" s="338"/>
      <c r="K162" s="341"/>
      <c r="L162" s="342"/>
      <c r="Q162" s="157"/>
      <c r="R162" s="157"/>
      <c r="S162" s="158"/>
      <c r="T162" s="158"/>
      <c r="U162" s="158"/>
    </row>
    <row r="163" spans="1:21" ht="17.25" customHeight="1" x14ac:dyDescent="0.4">
      <c r="A163" s="176"/>
      <c r="B163" s="343"/>
      <c r="C163" s="308" t="s">
        <v>158</v>
      </c>
      <c r="D163" s="308"/>
      <c r="E163" s="308"/>
      <c r="F163" s="308"/>
      <c r="G163" s="308"/>
      <c r="H163" s="308"/>
      <c r="I163" s="308"/>
      <c r="J163" s="308"/>
      <c r="K163" s="309"/>
      <c r="L163" s="126" t="s">
        <v>139</v>
      </c>
      <c r="Q163" s="157"/>
      <c r="R163" s="157"/>
      <c r="S163" s="158"/>
      <c r="T163" s="158"/>
      <c r="U163" s="158"/>
    </row>
    <row r="164" spans="1:21" ht="44.25" customHeight="1" x14ac:dyDescent="0.4">
      <c r="A164" s="176"/>
      <c r="B164" s="343"/>
      <c r="C164" s="311" t="s">
        <v>251</v>
      </c>
      <c r="D164" s="311"/>
      <c r="E164" s="311"/>
      <c r="F164" s="311"/>
      <c r="G164" s="311"/>
      <c r="H164" s="311"/>
      <c r="I164" s="311"/>
      <c r="J164" s="311"/>
      <c r="K164" s="312"/>
      <c r="L164" s="152"/>
      <c r="Q164" s="157"/>
      <c r="R164" s="157"/>
      <c r="S164" s="158"/>
      <c r="T164" s="158"/>
      <c r="U164" s="158"/>
    </row>
    <row r="165" spans="1:21" ht="44.25" customHeight="1" x14ac:dyDescent="0.4">
      <c r="A165" s="176"/>
      <c r="B165" s="343"/>
      <c r="C165" s="297" t="s">
        <v>247</v>
      </c>
      <c r="D165" s="297"/>
      <c r="E165" s="297"/>
      <c r="F165" s="297"/>
      <c r="G165" s="297"/>
      <c r="H165" s="297"/>
      <c r="I165" s="297"/>
      <c r="J165" s="297"/>
      <c r="K165" s="298"/>
      <c r="L165" s="153"/>
      <c r="Q165" s="157"/>
      <c r="R165" s="157"/>
      <c r="S165" s="158"/>
      <c r="T165" s="158"/>
      <c r="U165" s="158"/>
    </row>
    <row r="166" spans="1:21" ht="44.25" customHeight="1" x14ac:dyDescent="0.4">
      <c r="A166" s="176"/>
      <c r="B166" s="343"/>
      <c r="C166" s="297" t="s">
        <v>248</v>
      </c>
      <c r="D166" s="297"/>
      <c r="E166" s="297"/>
      <c r="F166" s="297"/>
      <c r="G166" s="297"/>
      <c r="H166" s="297"/>
      <c r="I166" s="297"/>
      <c r="J166" s="297"/>
      <c r="K166" s="298"/>
      <c r="L166" s="153"/>
      <c r="M166" s="324"/>
      <c r="Q166" s="157"/>
      <c r="R166" s="157"/>
      <c r="S166" s="158"/>
      <c r="T166" s="158"/>
      <c r="U166" s="158"/>
    </row>
    <row r="167" spans="1:21" ht="39.6" customHeight="1" x14ac:dyDescent="0.4">
      <c r="A167" s="176"/>
      <c r="B167" s="181" t="str">
        <f>IFERROR(VLOOKUP(DBCS(A161),$Q$4:$U$38,4,FALSE)&amp;"","")</f>
        <v>〈教科書ページ〉p.150～170</v>
      </c>
      <c r="C167" s="297" t="s">
        <v>249</v>
      </c>
      <c r="D167" s="297"/>
      <c r="E167" s="297"/>
      <c r="F167" s="297"/>
      <c r="G167" s="297"/>
      <c r="H167" s="297"/>
      <c r="I167" s="297"/>
      <c r="J167" s="297"/>
      <c r="K167" s="298"/>
      <c r="L167" s="132"/>
      <c r="M167" s="324"/>
    </row>
    <row r="168" spans="1:21" ht="39.6" customHeight="1" x14ac:dyDescent="0.4">
      <c r="A168" s="176"/>
      <c r="B168" s="182"/>
      <c r="C168" s="290" t="s">
        <v>250</v>
      </c>
      <c r="D168" s="290"/>
      <c r="E168" s="290"/>
      <c r="F168" s="290"/>
      <c r="G168" s="290"/>
      <c r="H168" s="290"/>
      <c r="I168" s="290"/>
      <c r="J168" s="290"/>
      <c r="K168" s="291"/>
      <c r="L168" s="131"/>
      <c r="M168" s="324"/>
    </row>
    <row r="169" spans="1:21" ht="17.25" customHeight="1" x14ac:dyDescent="0.4">
      <c r="A169" s="176"/>
      <c r="B169" s="325" t="s">
        <v>169</v>
      </c>
      <c r="C169" s="284" t="s">
        <v>246</v>
      </c>
      <c r="D169" s="284"/>
      <c r="E169" s="284"/>
      <c r="F169" s="284"/>
      <c r="G169" s="284"/>
      <c r="H169" s="284"/>
      <c r="I169" s="284"/>
      <c r="J169" s="284"/>
      <c r="K169" s="285"/>
      <c r="L169" s="127" t="s">
        <v>143</v>
      </c>
      <c r="M169" s="206"/>
    </row>
    <row r="170" spans="1:21" ht="105" customHeight="1" thickBot="1" x14ac:dyDescent="0.45">
      <c r="A170" s="177"/>
      <c r="B170" s="326"/>
      <c r="C170" s="327"/>
      <c r="D170" s="327"/>
      <c r="E170" s="327"/>
      <c r="F170" s="327"/>
      <c r="G170" s="327"/>
      <c r="H170" s="327"/>
      <c r="I170" s="327"/>
      <c r="J170" s="327"/>
      <c r="K170" s="328"/>
      <c r="L170" s="160"/>
    </row>
    <row r="171" spans="1:21" ht="35.1" customHeight="1" thickBot="1" x14ac:dyDescent="0.45">
      <c r="A171" s="179"/>
      <c r="B171" s="112"/>
      <c r="C171" s="112"/>
      <c r="D171" s="112"/>
      <c r="E171" s="112"/>
      <c r="F171" s="112"/>
      <c r="G171" s="112"/>
      <c r="H171" s="112"/>
      <c r="I171" s="112"/>
      <c r="J171" s="112"/>
      <c r="K171" s="112"/>
      <c r="L171" s="214"/>
      <c r="M171"/>
    </row>
    <row r="172" spans="1:21" ht="16.5" customHeight="1" x14ac:dyDescent="0.4">
      <c r="A172" s="344" t="s">
        <v>8</v>
      </c>
      <c r="B172" s="345"/>
      <c r="C172" s="346" t="s">
        <v>9</v>
      </c>
      <c r="D172" s="347"/>
      <c r="E172" s="347"/>
      <c r="F172" s="347"/>
      <c r="G172" s="347"/>
      <c r="H172" s="347"/>
      <c r="I172" s="347"/>
      <c r="J172" s="347"/>
      <c r="K172" s="347"/>
      <c r="L172" s="348"/>
    </row>
    <row r="173" spans="1:21" ht="15.75" customHeight="1" x14ac:dyDescent="0.4">
      <c r="A173" s="349" t="s">
        <v>5</v>
      </c>
      <c r="B173" s="243"/>
      <c r="C173" s="204"/>
      <c r="D173" s="246" t="s">
        <v>0</v>
      </c>
      <c r="E173" s="231" t="s">
        <v>7</v>
      </c>
      <c r="F173" s="231"/>
      <c r="G173" s="231"/>
      <c r="H173" s="231"/>
      <c r="I173" s="231"/>
      <c r="J173" s="231"/>
      <c r="K173" s="231"/>
      <c r="L173" s="351"/>
    </row>
    <row r="174" spans="1:21" ht="17.25" customHeight="1" x14ac:dyDescent="0.4">
      <c r="A174" s="350"/>
      <c r="B174" s="245"/>
      <c r="C174" s="205"/>
      <c r="D174" s="247"/>
      <c r="E174" s="231" t="s">
        <v>1</v>
      </c>
      <c r="F174" s="231"/>
      <c r="G174" s="231"/>
      <c r="H174" s="231" t="s">
        <v>2</v>
      </c>
      <c r="I174" s="231"/>
      <c r="J174" s="231"/>
      <c r="K174" s="281" t="s">
        <v>167</v>
      </c>
      <c r="L174" s="352"/>
    </row>
    <row r="175" spans="1:21" ht="24.95" customHeight="1" x14ac:dyDescent="0.4">
      <c r="A175" s="183" t="s">
        <v>260</v>
      </c>
      <c r="B175" s="150" t="str">
        <f>IFERROR(VLOOKUP(DBCS(A175),$Q$4:$U$38,2,FALSE)&amp;"","")</f>
        <v>円周角の定理/円の性質の利用</v>
      </c>
      <c r="C175" s="329" t="s">
        <v>243</v>
      </c>
      <c r="D175" s="331" t="s">
        <v>6</v>
      </c>
      <c r="E175" s="333"/>
      <c r="F175" s="334"/>
      <c r="G175" s="337" t="str">
        <f>IFERROR("/"&amp;VLOOKUP(A175,$Q$5:$V$38,5,FALSE)&amp;"点","")</f>
        <v>/160点</v>
      </c>
      <c r="H175" s="333"/>
      <c r="I175" s="334"/>
      <c r="J175" s="337" t="str">
        <f>IFERROR("/"&amp;VLOOKUP(A175,$Q$5:$V$38,6,FALSE)&amp;"点","")</f>
        <v>/40点</v>
      </c>
      <c r="K175" s="339" t="s">
        <v>245</v>
      </c>
      <c r="L175" s="340"/>
    </row>
    <row r="176" spans="1:21" ht="29.25" customHeight="1" x14ac:dyDescent="0.4">
      <c r="A176" s="175"/>
      <c r="B176" s="343" t="str">
        <f>IFERROR(VLOOKUP(DBCS(A175),$Q$4:$U$38,3,FALSE)&amp;"","")</f>
        <v>学習の目標 （Can-Doチェック)
□円周角の定理の意味を理解している。
□半円の弧に対する円周角について理解している。
□弧と円周角の定理を理解している。
□円周角の定理などを用いて角の大きさを求めることができる。
□円周角の定理の逆について理解している。
□円の性質を利用して図形の証明をすることができる。
□円の性質を利用して作図をすることができる。</v>
      </c>
      <c r="C176" s="330"/>
      <c r="D176" s="332"/>
      <c r="E176" s="335"/>
      <c r="F176" s="336"/>
      <c r="G176" s="338"/>
      <c r="H176" s="335"/>
      <c r="I176" s="336"/>
      <c r="J176" s="338"/>
      <c r="K176" s="341"/>
      <c r="L176" s="342"/>
      <c r="Q176" s="157"/>
      <c r="R176" s="157"/>
      <c r="S176" s="158"/>
      <c r="T176" s="158"/>
      <c r="U176" s="158"/>
    </row>
    <row r="177" spans="1:21" ht="17.25" customHeight="1" x14ac:dyDescent="0.4">
      <c r="A177" s="176"/>
      <c r="B177" s="343"/>
      <c r="C177" s="308" t="s">
        <v>158</v>
      </c>
      <c r="D177" s="308"/>
      <c r="E177" s="308"/>
      <c r="F177" s="308"/>
      <c r="G177" s="308"/>
      <c r="H177" s="308"/>
      <c r="I177" s="308"/>
      <c r="J177" s="308"/>
      <c r="K177" s="309"/>
      <c r="L177" s="126" t="s">
        <v>139</v>
      </c>
      <c r="Q177" s="157"/>
      <c r="R177" s="157"/>
      <c r="S177" s="158"/>
      <c r="T177" s="158"/>
      <c r="U177" s="158"/>
    </row>
    <row r="178" spans="1:21" ht="44.25" customHeight="1" x14ac:dyDescent="0.4">
      <c r="A178" s="176"/>
      <c r="B178" s="343"/>
      <c r="C178" s="311" t="s">
        <v>251</v>
      </c>
      <c r="D178" s="311"/>
      <c r="E178" s="311"/>
      <c r="F178" s="311"/>
      <c r="G178" s="311"/>
      <c r="H178" s="311"/>
      <c r="I178" s="311"/>
      <c r="J178" s="311"/>
      <c r="K178" s="312"/>
      <c r="L178" s="152"/>
      <c r="Q178" s="157"/>
      <c r="R178" s="157"/>
      <c r="S178" s="158"/>
      <c r="T178" s="158"/>
      <c r="U178" s="158"/>
    </row>
    <row r="179" spans="1:21" ht="44.25" customHeight="1" x14ac:dyDescent="0.4">
      <c r="A179" s="176"/>
      <c r="B179" s="343"/>
      <c r="C179" s="297" t="s">
        <v>247</v>
      </c>
      <c r="D179" s="297"/>
      <c r="E179" s="297"/>
      <c r="F179" s="297"/>
      <c r="G179" s="297"/>
      <c r="H179" s="297"/>
      <c r="I179" s="297"/>
      <c r="J179" s="297"/>
      <c r="K179" s="298"/>
      <c r="L179" s="153"/>
      <c r="Q179" s="157"/>
      <c r="R179" s="157"/>
      <c r="S179" s="158"/>
      <c r="T179" s="158"/>
      <c r="U179" s="158"/>
    </row>
    <row r="180" spans="1:21" ht="44.25" customHeight="1" x14ac:dyDescent="0.4">
      <c r="A180" s="176"/>
      <c r="B180" s="343"/>
      <c r="C180" s="297" t="s">
        <v>248</v>
      </c>
      <c r="D180" s="297"/>
      <c r="E180" s="297"/>
      <c r="F180" s="297"/>
      <c r="G180" s="297"/>
      <c r="H180" s="297"/>
      <c r="I180" s="297"/>
      <c r="J180" s="297"/>
      <c r="K180" s="298"/>
      <c r="L180" s="153"/>
      <c r="M180" s="324"/>
      <c r="Q180" s="157"/>
      <c r="R180" s="157"/>
      <c r="S180" s="158"/>
      <c r="T180" s="158"/>
      <c r="U180" s="158"/>
    </row>
    <row r="181" spans="1:21" ht="39.6" customHeight="1" x14ac:dyDescent="0.4">
      <c r="A181" s="176"/>
      <c r="B181" s="181" t="str">
        <f>IFERROR(VLOOKUP(DBCS(A175),$Q$4:$U$38,4,FALSE)&amp;"","")</f>
        <v>〈教科書ページ〉p.178～190</v>
      </c>
      <c r="C181" s="297" t="s">
        <v>249</v>
      </c>
      <c r="D181" s="297"/>
      <c r="E181" s="297"/>
      <c r="F181" s="297"/>
      <c r="G181" s="297"/>
      <c r="H181" s="297"/>
      <c r="I181" s="297"/>
      <c r="J181" s="297"/>
      <c r="K181" s="298"/>
      <c r="L181" s="132"/>
      <c r="M181" s="324"/>
    </row>
    <row r="182" spans="1:21" ht="39.6" customHeight="1" x14ac:dyDescent="0.4">
      <c r="A182" s="176"/>
      <c r="B182" s="182"/>
      <c r="C182" s="290" t="s">
        <v>250</v>
      </c>
      <c r="D182" s="290"/>
      <c r="E182" s="290"/>
      <c r="F182" s="290"/>
      <c r="G182" s="290"/>
      <c r="H182" s="290"/>
      <c r="I182" s="290"/>
      <c r="J182" s="290"/>
      <c r="K182" s="291"/>
      <c r="L182" s="131"/>
      <c r="M182" s="324"/>
    </row>
    <row r="183" spans="1:21" ht="17.25" customHeight="1" x14ac:dyDescent="0.4">
      <c r="A183" s="176"/>
      <c r="B183" s="325" t="s">
        <v>169</v>
      </c>
      <c r="C183" s="284" t="s">
        <v>246</v>
      </c>
      <c r="D183" s="284"/>
      <c r="E183" s="284"/>
      <c r="F183" s="284"/>
      <c r="G183" s="284"/>
      <c r="H183" s="284"/>
      <c r="I183" s="284"/>
      <c r="J183" s="284"/>
      <c r="K183" s="285"/>
      <c r="L183" s="127" t="s">
        <v>143</v>
      </c>
      <c r="M183" s="206"/>
    </row>
    <row r="184" spans="1:21" ht="105" customHeight="1" thickBot="1" x14ac:dyDescent="0.45">
      <c r="A184" s="177"/>
      <c r="B184" s="326"/>
      <c r="C184" s="327"/>
      <c r="D184" s="327"/>
      <c r="E184" s="327"/>
      <c r="F184" s="327"/>
      <c r="G184" s="327"/>
      <c r="H184" s="327"/>
      <c r="I184" s="327"/>
      <c r="J184" s="327"/>
      <c r="K184" s="328"/>
      <c r="L184" s="160"/>
    </row>
    <row r="185" spans="1:21" ht="35.1" customHeight="1" thickBot="1" x14ac:dyDescent="0.45"/>
    <row r="186" spans="1:21" ht="16.5" customHeight="1" x14ac:dyDescent="0.4">
      <c r="A186" s="353" t="s">
        <v>8</v>
      </c>
      <c r="B186" s="354"/>
      <c r="C186" s="346" t="s">
        <v>9</v>
      </c>
      <c r="D186" s="347"/>
      <c r="E186" s="347"/>
      <c r="F186" s="347"/>
      <c r="G186" s="347"/>
      <c r="H186" s="347"/>
      <c r="I186" s="347"/>
      <c r="J186" s="347"/>
      <c r="K186" s="347"/>
      <c r="L186" s="348"/>
    </row>
    <row r="187" spans="1:21" ht="15.75" customHeight="1" x14ac:dyDescent="0.4">
      <c r="A187" s="349" t="s">
        <v>5</v>
      </c>
      <c r="B187" s="243"/>
      <c r="C187" s="204"/>
      <c r="D187" s="246" t="s">
        <v>0</v>
      </c>
      <c r="E187" s="231" t="s">
        <v>7</v>
      </c>
      <c r="F187" s="231"/>
      <c r="G187" s="231"/>
      <c r="H187" s="231"/>
      <c r="I187" s="231"/>
      <c r="J187" s="231"/>
      <c r="K187" s="231"/>
      <c r="L187" s="351"/>
    </row>
    <row r="188" spans="1:21" ht="17.25" customHeight="1" x14ac:dyDescent="0.4">
      <c r="A188" s="350"/>
      <c r="B188" s="245"/>
      <c r="C188" s="205"/>
      <c r="D188" s="247"/>
      <c r="E188" s="231" t="s">
        <v>1</v>
      </c>
      <c r="F188" s="231"/>
      <c r="G188" s="231"/>
      <c r="H188" s="231" t="s">
        <v>2</v>
      </c>
      <c r="I188" s="231"/>
      <c r="J188" s="231"/>
      <c r="K188" s="281" t="s">
        <v>167</v>
      </c>
      <c r="L188" s="352"/>
    </row>
    <row r="189" spans="1:21" ht="24.95" customHeight="1" x14ac:dyDescent="0.4">
      <c r="A189" s="183" t="s">
        <v>261</v>
      </c>
      <c r="B189" s="150" t="str">
        <f>IFERROR(VLOOKUP(DBCS(A189),$Q$4:$U$38,2,FALSE)&amp;"","")</f>
        <v>三平方の定理</v>
      </c>
      <c r="C189" s="329" t="s">
        <v>243</v>
      </c>
      <c r="D189" s="331" t="s">
        <v>6</v>
      </c>
      <c r="E189" s="333"/>
      <c r="F189" s="334"/>
      <c r="G189" s="337" t="str">
        <f>IFERROR("/"&amp;VLOOKUP(A189,$Q$5:$V$38,5,FALSE)&amp;"点","")</f>
        <v>/100点</v>
      </c>
      <c r="H189" s="333"/>
      <c r="I189" s="334"/>
      <c r="J189" s="337" t="str">
        <f>IFERROR("/"&amp;VLOOKUP(A189,$Q$5:$V$38,6,FALSE)&amp;"点","")</f>
        <v>/100点</v>
      </c>
      <c r="K189" s="339" t="s">
        <v>245</v>
      </c>
      <c r="L189" s="340"/>
    </row>
    <row r="190" spans="1:21" ht="29.25" customHeight="1" x14ac:dyDescent="0.4">
      <c r="A190" s="175"/>
      <c r="B190" s="343" t="str">
        <f>IFERROR(VLOOKUP(DBCS(A189),$Q$4:$U$38,3,FALSE)&amp;"","")</f>
        <v>学習の目標 （Can-Doチェック)
□三平方の定理を理解している。
□三平方の定理を使って三角形の辺の長さを求めることができる。
□三平方の定理の逆を理解している。
□三平方の定理の証明について考えることができる。
□三平方の定理を使って，いろいろな線分の長さを求めることができる。</v>
      </c>
      <c r="C190" s="330"/>
      <c r="D190" s="332"/>
      <c r="E190" s="335"/>
      <c r="F190" s="336"/>
      <c r="G190" s="338"/>
      <c r="H190" s="335"/>
      <c r="I190" s="336"/>
      <c r="J190" s="338"/>
      <c r="K190" s="341"/>
      <c r="L190" s="342"/>
      <c r="Q190" s="157"/>
      <c r="R190" s="157"/>
      <c r="S190" s="158"/>
      <c r="T190" s="158"/>
      <c r="U190" s="158"/>
    </row>
    <row r="191" spans="1:21" ht="17.25" customHeight="1" x14ac:dyDescent="0.4">
      <c r="A191" s="176"/>
      <c r="B191" s="343"/>
      <c r="C191" s="308" t="s">
        <v>158</v>
      </c>
      <c r="D191" s="308"/>
      <c r="E191" s="308"/>
      <c r="F191" s="308"/>
      <c r="G191" s="308"/>
      <c r="H191" s="308"/>
      <c r="I191" s="308"/>
      <c r="J191" s="308"/>
      <c r="K191" s="309"/>
      <c r="L191" s="126" t="s">
        <v>139</v>
      </c>
      <c r="Q191" s="157"/>
      <c r="R191" s="157"/>
      <c r="S191" s="158"/>
      <c r="T191" s="158"/>
      <c r="U191" s="158"/>
    </row>
    <row r="192" spans="1:21" ht="44.25" customHeight="1" x14ac:dyDescent="0.4">
      <c r="A192" s="176"/>
      <c r="B192" s="343"/>
      <c r="C192" s="311" t="s">
        <v>251</v>
      </c>
      <c r="D192" s="311"/>
      <c r="E192" s="311"/>
      <c r="F192" s="311"/>
      <c r="G192" s="311"/>
      <c r="H192" s="311"/>
      <c r="I192" s="311"/>
      <c r="J192" s="311"/>
      <c r="K192" s="312"/>
      <c r="L192" s="152"/>
      <c r="Q192" s="157"/>
      <c r="R192" s="157"/>
      <c r="S192" s="158"/>
      <c r="T192" s="158"/>
      <c r="U192" s="158"/>
    </row>
    <row r="193" spans="1:21" ht="44.25" customHeight="1" x14ac:dyDescent="0.4">
      <c r="A193" s="176"/>
      <c r="B193" s="343"/>
      <c r="C193" s="297" t="s">
        <v>247</v>
      </c>
      <c r="D193" s="297"/>
      <c r="E193" s="297"/>
      <c r="F193" s="297"/>
      <c r="G193" s="297"/>
      <c r="H193" s="297"/>
      <c r="I193" s="297"/>
      <c r="J193" s="297"/>
      <c r="K193" s="298"/>
      <c r="L193" s="153"/>
      <c r="Q193" s="157"/>
      <c r="R193" s="157"/>
      <c r="S193" s="158"/>
      <c r="T193" s="158"/>
      <c r="U193" s="158"/>
    </row>
    <row r="194" spans="1:21" ht="44.25" customHeight="1" x14ac:dyDescent="0.4">
      <c r="A194" s="176"/>
      <c r="B194" s="343"/>
      <c r="C194" s="297" t="s">
        <v>248</v>
      </c>
      <c r="D194" s="297"/>
      <c r="E194" s="297"/>
      <c r="F194" s="297"/>
      <c r="G194" s="297"/>
      <c r="H194" s="297"/>
      <c r="I194" s="297"/>
      <c r="J194" s="297"/>
      <c r="K194" s="298"/>
      <c r="L194" s="153"/>
      <c r="M194" s="324"/>
      <c r="Q194" s="157"/>
      <c r="R194" s="157"/>
      <c r="S194" s="158"/>
      <c r="T194" s="158"/>
      <c r="U194" s="158"/>
    </row>
    <row r="195" spans="1:21" ht="39.6" customHeight="1" x14ac:dyDescent="0.4">
      <c r="A195" s="176"/>
      <c r="B195" s="181" t="str">
        <f>IFERROR(VLOOKUP(DBCS(A189),$Q$4:$U$38,4,FALSE)&amp;"","")</f>
        <v>〈教科書ページ〉p.198～203</v>
      </c>
      <c r="C195" s="297" t="s">
        <v>249</v>
      </c>
      <c r="D195" s="297"/>
      <c r="E195" s="297"/>
      <c r="F195" s="297"/>
      <c r="G195" s="297"/>
      <c r="H195" s="297"/>
      <c r="I195" s="297"/>
      <c r="J195" s="297"/>
      <c r="K195" s="298"/>
      <c r="L195" s="132"/>
      <c r="M195" s="324"/>
    </row>
    <row r="196" spans="1:21" ht="39.6" customHeight="1" x14ac:dyDescent="0.4">
      <c r="A196" s="176"/>
      <c r="B196" s="182"/>
      <c r="C196" s="290" t="s">
        <v>250</v>
      </c>
      <c r="D196" s="290"/>
      <c r="E196" s="290"/>
      <c r="F196" s="290"/>
      <c r="G196" s="290"/>
      <c r="H196" s="290"/>
      <c r="I196" s="290"/>
      <c r="J196" s="290"/>
      <c r="K196" s="291"/>
      <c r="L196" s="131"/>
      <c r="M196" s="324"/>
    </row>
    <row r="197" spans="1:21" ht="17.25" customHeight="1" x14ac:dyDescent="0.4">
      <c r="A197" s="176"/>
      <c r="B197" s="325" t="s">
        <v>169</v>
      </c>
      <c r="C197" s="284" t="s">
        <v>246</v>
      </c>
      <c r="D197" s="284"/>
      <c r="E197" s="284"/>
      <c r="F197" s="284"/>
      <c r="G197" s="284"/>
      <c r="H197" s="284"/>
      <c r="I197" s="284"/>
      <c r="J197" s="284"/>
      <c r="K197" s="285"/>
      <c r="L197" s="127" t="s">
        <v>143</v>
      </c>
      <c r="M197" s="206"/>
    </row>
    <row r="198" spans="1:21" ht="105" customHeight="1" thickBot="1" x14ac:dyDescent="0.45">
      <c r="A198" s="177"/>
      <c r="B198" s="326"/>
      <c r="C198" s="327"/>
      <c r="D198" s="327"/>
      <c r="E198" s="327"/>
      <c r="F198" s="327"/>
      <c r="G198" s="327"/>
      <c r="H198" s="327"/>
      <c r="I198" s="327"/>
      <c r="J198" s="327"/>
      <c r="K198" s="328"/>
      <c r="L198" s="160"/>
    </row>
    <row r="199" spans="1:21" ht="35.1" customHeight="1" thickBot="1" x14ac:dyDescent="0.45">
      <c r="A199" s="179"/>
      <c r="B199" s="112"/>
      <c r="C199" s="112"/>
      <c r="D199" s="112"/>
      <c r="E199" s="112"/>
      <c r="F199" s="112"/>
      <c r="G199" s="112"/>
      <c r="H199" s="112"/>
      <c r="I199" s="112"/>
      <c r="J199" s="112"/>
      <c r="K199" s="112"/>
      <c r="L199" s="214"/>
      <c r="M199"/>
    </row>
    <row r="200" spans="1:21" ht="16.5" customHeight="1" x14ac:dyDescent="0.4">
      <c r="A200" s="344" t="s">
        <v>8</v>
      </c>
      <c r="B200" s="345"/>
      <c r="C200" s="346" t="s">
        <v>9</v>
      </c>
      <c r="D200" s="347"/>
      <c r="E200" s="347"/>
      <c r="F200" s="347"/>
      <c r="G200" s="347"/>
      <c r="H200" s="347"/>
      <c r="I200" s="347"/>
      <c r="J200" s="347"/>
      <c r="K200" s="347"/>
      <c r="L200" s="348"/>
    </row>
    <row r="201" spans="1:21" ht="15.75" customHeight="1" x14ac:dyDescent="0.4">
      <c r="A201" s="349" t="s">
        <v>5</v>
      </c>
      <c r="B201" s="243"/>
      <c r="C201" s="204"/>
      <c r="D201" s="246" t="s">
        <v>0</v>
      </c>
      <c r="E201" s="231" t="s">
        <v>7</v>
      </c>
      <c r="F201" s="231"/>
      <c r="G201" s="231"/>
      <c r="H201" s="231"/>
      <c r="I201" s="231"/>
      <c r="J201" s="231"/>
      <c r="K201" s="231"/>
      <c r="L201" s="351"/>
    </row>
    <row r="202" spans="1:21" ht="17.25" customHeight="1" x14ac:dyDescent="0.4">
      <c r="A202" s="350"/>
      <c r="B202" s="245"/>
      <c r="C202" s="205"/>
      <c r="D202" s="247"/>
      <c r="E202" s="231" t="s">
        <v>1</v>
      </c>
      <c r="F202" s="231"/>
      <c r="G202" s="231"/>
      <c r="H202" s="231" t="s">
        <v>2</v>
      </c>
      <c r="I202" s="231"/>
      <c r="J202" s="231"/>
      <c r="K202" s="281" t="s">
        <v>167</v>
      </c>
      <c r="L202" s="352"/>
    </row>
    <row r="203" spans="1:21" ht="24.95" customHeight="1" x14ac:dyDescent="0.4">
      <c r="A203" s="183" t="s">
        <v>262</v>
      </c>
      <c r="B203" s="150" t="str">
        <f>IFERROR(VLOOKUP(DBCS(A203),$Q$4:$U$38,2,FALSE)&amp;"","")</f>
        <v>三平方の定理と図形の計量/三平方の定理の利用</v>
      </c>
      <c r="C203" s="329" t="s">
        <v>243</v>
      </c>
      <c r="D203" s="331" t="s">
        <v>6</v>
      </c>
      <c r="E203" s="333"/>
      <c r="F203" s="334"/>
      <c r="G203" s="337" t="str">
        <f>IFERROR("/"&amp;VLOOKUP(A203,$Q$5:$V$38,5,FALSE)&amp;"点","")</f>
        <v>/155点</v>
      </c>
      <c r="H203" s="333"/>
      <c r="I203" s="334"/>
      <c r="J203" s="337" t="str">
        <f>IFERROR("/"&amp;VLOOKUP(A203,$Q$5:$V$38,6,FALSE)&amp;"点","")</f>
        <v>/45点</v>
      </c>
      <c r="K203" s="339" t="s">
        <v>245</v>
      </c>
      <c r="L203" s="340"/>
    </row>
    <row r="204" spans="1:21" ht="29.25" customHeight="1" x14ac:dyDescent="0.4">
      <c r="A204" s="175"/>
      <c r="B204" s="343" t="str">
        <f>IFERROR(VLOOKUP(DBCS(A203),$Q$4:$U$38,3,FALSE)&amp;"","")</f>
        <v>学習の目標 （Can-Doチェック)
□特別な三角形の辺の比を理解し，これを利用して問題を解くことができる。
□三平方の定理を使って，弦の長さを求めることができる。
□三平方の定理を使って，2点間の距離を求めることができる。
□三平方の定理を使って，直方体の対角線の長さを求めることができる。
□三平方の定理を使って，正四角錐や円錐の高さや体積を求めることができる。
□三平方の定理を使って，いろいろな平面図形の問題を解くことができる。
□三平方の定理を使って，いろいろな空間図形の問題を解くことができる。</v>
      </c>
      <c r="C204" s="330"/>
      <c r="D204" s="332"/>
      <c r="E204" s="335"/>
      <c r="F204" s="336"/>
      <c r="G204" s="338"/>
      <c r="H204" s="335"/>
      <c r="I204" s="336"/>
      <c r="J204" s="338"/>
      <c r="K204" s="341"/>
      <c r="L204" s="342"/>
      <c r="Q204" s="157"/>
      <c r="R204" s="157"/>
      <c r="S204" s="158"/>
      <c r="T204" s="158"/>
      <c r="U204" s="158"/>
    </row>
    <row r="205" spans="1:21" ht="17.25" customHeight="1" x14ac:dyDescent="0.4">
      <c r="A205" s="176"/>
      <c r="B205" s="343"/>
      <c r="C205" s="308" t="s">
        <v>158</v>
      </c>
      <c r="D205" s="308"/>
      <c r="E205" s="308"/>
      <c r="F205" s="308"/>
      <c r="G205" s="308"/>
      <c r="H205" s="308"/>
      <c r="I205" s="308"/>
      <c r="J205" s="308"/>
      <c r="K205" s="309"/>
      <c r="L205" s="126" t="s">
        <v>139</v>
      </c>
      <c r="Q205" s="157"/>
      <c r="R205" s="157"/>
      <c r="S205" s="158"/>
      <c r="T205" s="158"/>
      <c r="U205" s="158"/>
    </row>
    <row r="206" spans="1:21" ht="44.25" customHeight="1" x14ac:dyDescent="0.4">
      <c r="A206" s="176"/>
      <c r="B206" s="343"/>
      <c r="C206" s="311" t="s">
        <v>251</v>
      </c>
      <c r="D206" s="311"/>
      <c r="E206" s="311"/>
      <c r="F206" s="311"/>
      <c r="G206" s="311"/>
      <c r="H206" s="311"/>
      <c r="I206" s="311"/>
      <c r="J206" s="311"/>
      <c r="K206" s="312"/>
      <c r="L206" s="152"/>
      <c r="Q206" s="157"/>
      <c r="R206" s="157"/>
      <c r="S206" s="158"/>
      <c r="T206" s="158"/>
      <c r="U206" s="158"/>
    </row>
    <row r="207" spans="1:21" ht="44.25" customHeight="1" x14ac:dyDescent="0.4">
      <c r="A207" s="176"/>
      <c r="B207" s="343"/>
      <c r="C207" s="297" t="s">
        <v>247</v>
      </c>
      <c r="D207" s="297"/>
      <c r="E207" s="297"/>
      <c r="F207" s="297"/>
      <c r="G207" s="297"/>
      <c r="H207" s="297"/>
      <c r="I207" s="297"/>
      <c r="J207" s="297"/>
      <c r="K207" s="298"/>
      <c r="L207" s="153"/>
      <c r="Q207" s="157"/>
      <c r="R207" s="157"/>
      <c r="S207" s="158"/>
      <c r="T207" s="158"/>
      <c r="U207" s="158"/>
    </row>
    <row r="208" spans="1:21" ht="44.25" customHeight="1" x14ac:dyDescent="0.4">
      <c r="A208" s="176"/>
      <c r="B208" s="343"/>
      <c r="C208" s="297" t="s">
        <v>248</v>
      </c>
      <c r="D208" s="297"/>
      <c r="E208" s="297"/>
      <c r="F208" s="297"/>
      <c r="G208" s="297"/>
      <c r="H208" s="297"/>
      <c r="I208" s="297"/>
      <c r="J208" s="297"/>
      <c r="K208" s="298"/>
      <c r="L208" s="153"/>
      <c r="M208" s="324"/>
      <c r="Q208" s="157"/>
      <c r="R208" s="157"/>
      <c r="S208" s="158"/>
      <c r="T208" s="158"/>
      <c r="U208" s="158"/>
    </row>
    <row r="209" spans="1:21" ht="39.6" customHeight="1" x14ac:dyDescent="0.4">
      <c r="A209" s="176"/>
      <c r="B209" s="181" t="str">
        <f>IFERROR(VLOOKUP(DBCS(A203),$Q$4:$U$38,4,FALSE)&amp;"","")</f>
        <v>〈教科書ページ〉p.204～213</v>
      </c>
      <c r="C209" s="297" t="s">
        <v>249</v>
      </c>
      <c r="D209" s="297"/>
      <c r="E209" s="297"/>
      <c r="F209" s="297"/>
      <c r="G209" s="297"/>
      <c r="H209" s="297"/>
      <c r="I209" s="297"/>
      <c r="J209" s="297"/>
      <c r="K209" s="298"/>
      <c r="L209" s="132"/>
      <c r="M209" s="324"/>
    </row>
    <row r="210" spans="1:21" ht="39.6" customHeight="1" x14ac:dyDescent="0.4">
      <c r="A210" s="176"/>
      <c r="B210" s="182"/>
      <c r="C210" s="290" t="s">
        <v>250</v>
      </c>
      <c r="D210" s="290"/>
      <c r="E210" s="290"/>
      <c r="F210" s="290"/>
      <c r="G210" s="290"/>
      <c r="H210" s="290"/>
      <c r="I210" s="290"/>
      <c r="J210" s="290"/>
      <c r="K210" s="291"/>
      <c r="L210" s="131"/>
      <c r="M210" s="324"/>
    </row>
    <row r="211" spans="1:21" ht="17.25" customHeight="1" x14ac:dyDescent="0.4">
      <c r="A211" s="176"/>
      <c r="B211" s="325" t="s">
        <v>169</v>
      </c>
      <c r="C211" s="284" t="s">
        <v>246</v>
      </c>
      <c r="D211" s="284"/>
      <c r="E211" s="284"/>
      <c r="F211" s="284"/>
      <c r="G211" s="284"/>
      <c r="H211" s="284"/>
      <c r="I211" s="284"/>
      <c r="J211" s="284"/>
      <c r="K211" s="285"/>
      <c r="L211" s="127" t="s">
        <v>143</v>
      </c>
      <c r="M211" s="206"/>
    </row>
    <row r="212" spans="1:21" ht="105" customHeight="1" thickBot="1" x14ac:dyDescent="0.45">
      <c r="A212" s="177"/>
      <c r="B212" s="326"/>
      <c r="C212" s="327"/>
      <c r="D212" s="327"/>
      <c r="E212" s="327"/>
      <c r="F212" s="327"/>
      <c r="G212" s="327"/>
      <c r="H212" s="327"/>
      <c r="I212" s="327"/>
      <c r="J212" s="327"/>
      <c r="K212" s="328"/>
      <c r="L212" s="160"/>
    </row>
    <row r="213" spans="1:21" ht="35.1" customHeight="1" thickBot="1" x14ac:dyDescent="0.45"/>
    <row r="214" spans="1:21" ht="16.5" customHeight="1" x14ac:dyDescent="0.4">
      <c r="A214" s="353" t="s">
        <v>8</v>
      </c>
      <c r="B214" s="354"/>
      <c r="C214" s="346" t="s">
        <v>9</v>
      </c>
      <c r="D214" s="347"/>
      <c r="E214" s="347"/>
      <c r="F214" s="347"/>
      <c r="G214" s="347"/>
      <c r="H214" s="347"/>
      <c r="I214" s="347"/>
      <c r="J214" s="347"/>
      <c r="K214" s="347"/>
      <c r="L214" s="348"/>
    </row>
    <row r="215" spans="1:21" ht="15.75" customHeight="1" x14ac:dyDescent="0.4">
      <c r="A215" s="349" t="s">
        <v>5</v>
      </c>
      <c r="B215" s="243"/>
      <c r="C215" s="204"/>
      <c r="D215" s="246" t="s">
        <v>0</v>
      </c>
      <c r="E215" s="231" t="s">
        <v>7</v>
      </c>
      <c r="F215" s="231"/>
      <c r="G215" s="231"/>
      <c r="H215" s="231"/>
      <c r="I215" s="231"/>
      <c r="J215" s="231"/>
      <c r="K215" s="231"/>
      <c r="L215" s="351"/>
    </row>
    <row r="216" spans="1:21" ht="17.25" customHeight="1" x14ac:dyDescent="0.4">
      <c r="A216" s="350"/>
      <c r="B216" s="245"/>
      <c r="C216" s="205"/>
      <c r="D216" s="247"/>
      <c r="E216" s="231" t="s">
        <v>1</v>
      </c>
      <c r="F216" s="231"/>
      <c r="G216" s="231"/>
      <c r="H216" s="231" t="s">
        <v>2</v>
      </c>
      <c r="I216" s="231"/>
      <c r="J216" s="231"/>
      <c r="K216" s="281" t="s">
        <v>167</v>
      </c>
      <c r="L216" s="352"/>
    </row>
    <row r="217" spans="1:21" ht="24.95" customHeight="1" x14ac:dyDescent="0.4">
      <c r="A217" s="183" t="s">
        <v>263</v>
      </c>
      <c r="B217" s="150" t="str">
        <f>IFERROR(VLOOKUP(DBCS(A217),$Q$4:$U$38,2,FALSE)&amp;"","")</f>
        <v>標本調査/標本調査の利用</v>
      </c>
      <c r="C217" s="329" t="s">
        <v>243</v>
      </c>
      <c r="D217" s="331" t="s">
        <v>6</v>
      </c>
      <c r="E217" s="333"/>
      <c r="F217" s="334"/>
      <c r="G217" s="337" t="str">
        <f>IFERROR("/"&amp;VLOOKUP(A217,$Q$5:$V$38,5,FALSE)&amp;"点","")</f>
        <v>/120点</v>
      </c>
      <c r="H217" s="333"/>
      <c r="I217" s="334"/>
      <c r="J217" s="337" t="str">
        <f>IFERROR("/"&amp;VLOOKUP(A217,$Q$5:$V$38,6,FALSE)&amp;"点","")</f>
        <v>/80点</v>
      </c>
      <c r="K217" s="339" t="s">
        <v>245</v>
      </c>
      <c r="L217" s="340"/>
    </row>
    <row r="218" spans="1:21" ht="29.25" customHeight="1" x14ac:dyDescent="0.4">
      <c r="A218" s="175"/>
      <c r="B218" s="343" t="str">
        <f>IFERROR(VLOOKUP(DBCS(A217),$Q$4:$U$38,3,FALSE)&amp;"","")</f>
        <v>学習の目標 （Can-Doチェック)
□全数調査と標本調査を理解している。
□母集団と標本の意味を理解している。
□標本平均から母集団の平均値を推定することができる。
□標本における割合から母集団の数量を推定することができる。
□母集団の数量の推定について，いろいろな問題を解くことができる。</v>
      </c>
      <c r="C218" s="330"/>
      <c r="D218" s="332"/>
      <c r="E218" s="335"/>
      <c r="F218" s="336"/>
      <c r="G218" s="338"/>
      <c r="H218" s="335"/>
      <c r="I218" s="336"/>
      <c r="J218" s="338"/>
      <c r="K218" s="341"/>
      <c r="L218" s="342"/>
      <c r="Q218" s="157"/>
      <c r="R218" s="157"/>
      <c r="S218" s="158"/>
      <c r="T218" s="158"/>
      <c r="U218" s="158"/>
    </row>
    <row r="219" spans="1:21" ht="17.25" customHeight="1" x14ac:dyDescent="0.4">
      <c r="A219" s="176"/>
      <c r="B219" s="343"/>
      <c r="C219" s="308" t="s">
        <v>158</v>
      </c>
      <c r="D219" s="308"/>
      <c r="E219" s="308"/>
      <c r="F219" s="308"/>
      <c r="G219" s="308"/>
      <c r="H219" s="308"/>
      <c r="I219" s="308"/>
      <c r="J219" s="308"/>
      <c r="K219" s="309"/>
      <c r="L219" s="126" t="s">
        <v>139</v>
      </c>
      <c r="Q219" s="157"/>
      <c r="R219" s="157"/>
      <c r="S219" s="158"/>
      <c r="T219" s="158"/>
      <c r="U219" s="158"/>
    </row>
    <row r="220" spans="1:21" ht="44.25" customHeight="1" x14ac:dyDescent="0.4">
      <c r="A220" s="176"/>
      <c r="B220" s="343"/>
      <c r="C220" s="311" t="s">
        <v>251</v>
      </c>
      <c r="D220" s="311"/>
      <c r="E220" s="311"/>
      <c r="F220" s="311"/>
      <c r="G220" s="311"/>
      <c r="H220" s="311"/>
      <c r="I220" s="311"/>
      <c r="J220" s="311"/>
      <c r="K220" s="312"/>
      <c r="L220" s="152"/>
      <c r="Q220" s="157"/>
      <c r="R220" s="157"/>
      <c r="S220" s="158"/>
      <c r="T220" s="158"/>
      <c r="U220" s="158"/>
    </row>
    <row r="221" spans="1:21" ht="44.25" customHeight="1" x14ac:dyDescent="0.4">
      <c r="A221" s="176"/>
      <c r="B221" s="343"/>
      <c r="C221" s="297" t="s">
        <v>247</v>
      </c>
      <c r="D221" s="297"/>
      <c r="E221" s="297"/>
      <c r="F221" s="297"/>
      <c r="G221" s="297"/>
      <c r="H221" s="297"/>
      <c r="I221" s="297"/>
      <c r="J221" s="297"/>
      <c r="K221" s="298"/>
      <c r="L221" s="153"/>
      <c r="Q221" s="157"/>
      <c r="R221" s="157"/>
      <c r="S221" s="158"/>
      <c r="T221" s="158"/>
      <c r="U221" s="158"/>
    </row>
    <row r="222" spans="1:21" ht="44.25" customHeight="1" x14ac:dyDescent="0.4">
      <c r="A222" s="176"/>
      <c r="B222" s="343"/>
      <c r="C222" s="297" t="s">
        <v>248</v>
      </c>
      <c r="D222" s="297"/>
      <c r="E222" s="297"/>
      <c r="F222" s="297"/>
      <c r="G222" s="297"/>
      <c r="H222" s="297"/>
      <c r="I222" s="297"/>
      <c r="J222" s="297"/>
      <c r="K222" s="298"/>
      <c r="L222" s="153"/>
      <c r="M222" s="324"/>
      <c r="Q222" s="157"/>
      <c r="R222" s="157"/>
      <c r="S222" s="158"/>
      <c r="T222" s="158"/>
      <c r="U222" s="158"/>
    </row>
    <row r="223" spans="1:21" ht="39.6" customHeight="1" x14ac:dyDescent="0.4">
      <c r="A223" s="176"/>
      <c r="B223" s="181" t="str">
        <f>IFERROR(VLOOKUP(DBCS(A217),$Q$4:$U$38,4,FALSE)&amp;"","")</f>
        <v>〈教科書ページ〉p.220～230</v>
      </c>
      <c r="C223" s="297" t="s">
        <v>249</v>
      </c>
      <c r="D223" s="297"/>
      <c r="E223" s="297"/>
      <c r="F223" s="297"/>
      <c r="G223" s="297"/>
      <c r="H223" s="297"/>
      <c r="I223" s="297"/>
      <c r="J223" s="297"/>
      <c r="K223" s="298"/>
      <c r="L223" s="132"/>
      <c r="M223" s="324"/>
    </row>
    <row r="224" spans="1:21" ht="39.6" customHeight="1" x14ac:dyDescent="0.4">
      <c r="A224" s="176"/>
      <c r="B224" s="182"/>
      <c r="C224" s="290" t="s">
        <v>250</v>
      </c>
      <c r="D224" s="290"/>
      <c r="E224" s="290"/>
      <c r="F224" s="290"/>
      <c r="G224" s="290"/>
      <c r="H224" s="290"/>
      <c r="I224" s="290"/>
      <c r="J224" s="290"/>
      <c r="K224" s="291"/>
      <c r="L224" s="131"/>
      <c r="M224" s="324"/>
    </row>
    <row r="225" spans="1:13" ht="17.25" customHeight="1" x14ac:dyDescent="0.4">
      <c r="A225" s="176"/>
      <c r="B225" s="325" t="s">
        <v>169</v>
      </c>
      <c r="C225" s="284" t="s">
        <v>246</v>
      </c>
      <c r="D225" s="284"/>
      <c r="E225" s="284"/>
      <c r="F225" s="284"/>
      <c r="G225" s="284"/>
      <c r="H225" s="284"/>
      <c r="I225" s="284"/>
      <c r="J225" s="284"/>
      <c r="K225" s="285"/>
      <c r="L225" s="127" t="s">
        <v>143</v>
      </c>
      <c r="M225" s="206"/>
    </row>
    <row r="226" spans="1:13" ht="105" customHeight="1" thickBot="1" x14ac:dyDescent="0.45">
      <c r="A226" s="177"/>
      <c r="B226" s="326"/>
      <c r="C226" s="327"/>
      <c r="D226" s="327"/>
      <c r="E226" s="327"/>
      <c r="F226" s="327"/>
      <c r="G226" s="327"/>
      <c r="H226" s="327"/>
      <c r="I226" s="327"/>
      <c r="J226" s="327"/>
      <c r="K226" s="328"/>
      <c r="L226" s="160"/>
    </row>
    <row r="227" spans="1:13" ht="35.1" customHeight="1" x14ac:dyDescent="0.4">
      <c r="A227" s="179"/>
      <c r="B227" s="112"/>
      <c r="C227" s="112"/>
      <c r="D227" s="112"/>
      <c r="E227" s="112"/>
      <c r="F227" s="112"/>
      <c r="G227" s="112"/>
      <c r="H227" s="112"/>
      <c r="I227" s="112"/>
      <c r="J227" s="112"/>
      <c r="K227" s="112"/>
      <c r="L227" s="214"/>
      <c r="M227"/>
    </row>
  </sheetData>
  <mergeCells count="401">
    <mergeCell ref="M222:M224"/>
    <mergeCell ref="C223:K223"/>
    <mergeCell ref="C224:K224"/>
    <mergeCell ref="B225:B226"/>
    <mergeCell ref="C225:K226"/>
    <mergeCell ref="C217:C218"/>
    <mergeCell ref="D217:D218"/>
    <mergeCell ref="E217:F218"/>
    <mergeCell ref="G217:G218"/>
    <mergeCell ref="H217:I218"/>
    <mergeCell ref="J217:J218"/>
    <mergeCell ref="K217:L218"/>
    <mergeCell ref="B218:B222"/>
    <mergeCell ref="C219:K219"/>
    <mergeCell ref="C220:K220"/>
    <mergeCell ref="C221:K221"/>
    <mergeCell ref="C222:K222"/>
    <mergeCell ref="M208:M210"/>
    <mergeCell ref="C209:K209"/>
    <mergeCell ref="C210:K210"/>
    <mergeCell ref="B211:B212"/>
    <mergeCell ref="C211:K212"/>
    <mergeCell ref="A214:B214"/>
    <mergeCell ref="C214:L214"/>
    <mergeCell ref="A215:B216"/>
    <mergeCell ref="D215:D216"/>
    <mergeCell ref="E215:L215"/>
    <mergeCell ref="E216:G216"/>
    <mergeCell ref="H216:J216"/>
    <mergeCell ref="K216:L216"/>
    <mergeCell ref="C203:C204"/>
    <mergeCell ref="D203:D204"/>
    <mergeCell ref="E203:F204"/>
    <mergeCell ref="G203:G204"/>
    <mergeCell ref="H203:I204"/>
    <mergeCell ref="J203:J204"/>
    <mergeCell ref="K203:L204"/>
    <mergeCell ref="B204:B208"/>
    <mergeCell ref="C205:K205"/>
    <mergeCell ref="C206:K206"/>
    <mergeCell ref="C207:K207"/>
    <mergeCell ref="C208:K208"/>
    <mergeCell ref="M194:M196"/>
    <mergeCell ref="C195:K195"/>
    <mergeCell ref="C196:K196"/>
    <mergeCell ref="B197:B198"/>
    <mergeCell ref="C197:K198"/>
    <mergeCell ref="A200:B200"/>
    <mergeCell ref="C200:L200"/>
    <mergeCell ref="A201:B202"/>
    <mergeCell ref="D201:D202"/>
    <mergeCell ref="E201:L201"/>
    <mergeCell ref="E202:G202"/>
    <mergeCell ref="H202:J202"/>
    <mergeCell ref="K202:L202"/>
    <mergeCell ref="C189:C190"/>
    <mergeCell ref="D189:D190"/>
    <mergeCell ref="E189:F190"/>
    <mergeCell ref="G189:G190"/>
    <mergeCell ref="H189:I190"/>
    <mergeCell ref="J189:J190"/>
    <mergeCell ref="K189:L190"/>
    <mergeCell ref="B190:B194"/>
    <mergeCell ref="C191:K191"/>
    <mergeCell ref="C192:K192"/>
    <mergeCell ref="C193:K193"/>
    <mergeCell ref="C194:K194"/>
    <mergeCell ref="M180:M182"/>
    <mergeCell ref="C181:K181"/>
    <mergeCell ref="C182:K182"/>
    <mergeCell ref="B183:B184"/>
    <mergeCell ref="C183:K184"/>
    <mergeCell ref="A186:B186"/>
    <mergeCell ref="C186:L186"/>
    <mergeCell ref="A187:B188"/>
    <mergeCell ref="D187:D188"/>
    <mergeCell ref="E187:L187"/>
    <mergeCell ref="E188:G188"/>
    <mergeCell ref="H188:J188"/>
    <mergeCell ref="K188:L188"/>
    <mergeCell ref="C175:C176"/>
    <mergeCell ref="D175:D176"/>
    <mergeCell ref="E175:F176"/>
    <mergeCell ref="G175:G176"/>
    <mergeCell ref="H175:I176"/>
    <mergeCell ref="J175:J176"/>
    <mergeCell ref="K175:L176"/>
    <mergeCell ref="B176:B180"/>
    <mergeCell ref="C177:K177"/>
    <mergeCell ref="C178:K178"/>
    <mergeCell ref="C179:K179"/>
    <mergeCell ref="C180:K180"/>
    <mergeCell ref="M166:M168"/>
    <mergeCell ref="C167:K167"/>
    <mergeCell ref="C168:K168"/>
    <mergeCell ref="B169:B170"/>
    <mergeCell ref="C169:K170"/>
    <mergeCell ref="A172:B172"/>
    <mergeCell ref="C172:L172"/>
    <mergeCell ref="A173:B174"/>
    <mergeCell ref="D173:D174"/>
    <mergeCell ref="E173:L173"/>
    <mergeCell ref="E174:G174"/>
    <mergeCell ref="H174:J174"/>
    <mergeCell ref="K174:L174"/>
    <mergeCell ref="A158:B158"/>
    <mergeCell ref="C158:L158"/>
    <mergeCell ref="A159:B160"/>
    <mergeCell ref="D159:D160"/>
    <mergeCell ref="E159:L159"/>
    <mergeCell ref="E160:G160"/>
    <mergeCell ref="H160:J160"/>
    <mergeCell ref="K160:L160"/>
    <mergeCell ref="C161:C162"/>
    <mergeCell ref="D161:D162"/>
    <mergeCell ref="E161:F162"/>
    <mergeCell ref="G161:G162"/>
    <mergeCell ref="H161:I162"/>
    <mergeCell ref="J161:J162"/>
    <mergeCell ref="K161:L162"/>
    <mergeCell ref="B162:B166"/>
    <mergeCell ref="C163:K163"/>
    <mergeCell ref="C164:K164"/>
    <mergeCell ref="C165:K165"/>
    <mergeCell ref="C166:K166"/>
    <mergeCell ref="M110:M112"/>
    <mergeCell ref="C111:K111"/>
    <mergeCell ref="C112:K112"/>
    <mergeCell ref="B113:B114"/>
    <mergeCell ref="C113:K114"/>
    <mergeCell ref="J105:J106"/>
    <mergeCell ref="K105:L106"/>
    <mergeCell ref="B106:B110"/>
    <mergeCell ref="C107:K107"/>
    <mergeCell ref="C108:K108"/>
    <mergeCell ref="C109:K109"/>
    <mergeCell ref="C110:K110"/>
    <mergeCell ref="C105:C106"/>
    <mergeCell ref="D105:D106"/>
    <mergeCell ref="E105:F106"/>
    <mergeCell ref="G105:G106"/>
    <mergeCell ref="H105:I106"/>
    <mergeCell ref="A102:B102"/>
    <mergeCell ref="C102:L102"/>
    <mergeCell ref="A103:B104"/>
    <mergeCell ref="D103:D104"/>
    <mergeCell ref="E103:L103"/>
    <mergeCell ref="E104:G104"/>
    <mergeCell ref="H104:J104"/>
    <mergeCell ref="K104:L104"/>
    <mergeCell ref="M96:M98"/>
    <mergeCell ref="C97:K97"/>
    <mergeCell ref="C98:K98"/>
    <mergeCell ref="B99:B100"/>
    <mergeCell ref="C99:K100"/>
    <mergeCell ref="J91:J92"/>
    <mergeCell ref="K91:L92"/>
    <mergeCell ref="B92:B96"/>
    <mergeCell ref="C93:K93"/>
    <mergeCell ref="C94:K94"/>
    <mergeCell ref="C95:K95"/>
    <mergeCell ref="C96:K96"/>
    <mergeCell ref="C91:C92"/>
    <mergeCell ref="D91:D92"/>
    <mergeCell ref="E91:F92"/>
    <mergeCell ref="G91:G92"/>
    <mergeCell ref="H91:I92"/>
    <mergeCell ref="A88:B88"/>
    <mergeCell ref="C88:L88"/>
    <mergeCell ref="A89:B90"/>
    <mergeCell ref="D89:D90"/>
    <mergeCell ref="E89:L89"/>
    <mergeCell ref="E90:G90"/>
    <mergeCell ref="H90:J90"/>
    <mergeCell ref="K90:L90"/>
    <mergeCell ref="M82:M84"/>
    <mergeCell ref="C83:K83"/>
    <mergeCell ref="C84:K84"/>
    <mergeCell ref="B85:B86"/>
    <mergeCell ref="C85:K86"/>
    <mergeCell ref="J77:J78"/>
    <mergeCell ref="K77:L78"/>
    <mergeCell ref="B78:B82"/>
    <mergeCell ref="C79:K79"/>
    <mergeCell ref="C80:K80"/>
    <mergeCell ref="C81:K81"/>
    <mergeCell ref="C82:K82"/>
    <mergeCell ref="C77:C78"/>
    <mergeCell ref="D77:D78"/>
    <mergeCell ref="E77:F78"/>
    <mergeCell ref="G77:G78"/>
    <mergeCell ref="H77:I78"/>
    <mergeCell ref="A74:B74"/>
    <mergeCell ref="C74:L74"/>
    <mergeCell ref="A75:B76"/>
    <mergeCell ref="D75:D76"/>
    <mergeCell ref="E75:L75"/>
    <mergeCell ref="E76:G76"/>
    <mergeCell ref="H76:J76"/>
    <mergeCell ref="K76:L76"/>
    <mergeCell ref="M68:M70"/>
    <mergeCell ref="C69:K69"/>
    <mergeCell ref="C70:K70"/>
    <mergeCell ref="B71:B72"/>
    <mergeCell ref="C71:K72"/>
    <mergeCell ref="J63:J64"/>
    <mergeCell ref="K63:L64"/>
    <mergeCell ref="B64:B68"/>
    <mergeCell ref="C65:K65"/>
    <mergeCell ref="C66:K66"/>
    <mergeCell ref="C67:K67"/>
    <mergeCell ref="C68:K68"/>
    <mergeCell ref="C63:C64"/>
    <mergeCell ref="D63:D64"/>
    <mergeCell ref="E63:F64"/>
    <mergeCell ref="G63:G64"/>
    <mergeCell ref="H63:I64"/>
    <mergeCell ref="A60:B60"/>
    <mergeCell ref="C60:L60"/>
    <mergeCell ref="A61:B62"/>
    <mergeCell ref="D61:D62"/>
    <mergeCell ref="E61:L61"/>
    <mergeCell ref="E62:G62"/>
    <mergeCell ref="H62:J62"/>
    <mergeCell ref="K62:L62"/>
    <mergeCell ref="K35:L36"/>
    <mergeCell ref="A46:B46"/>
    <mergeCell ref="C46:L46"/>
    <mergeCell ref="A47:B48"/>
    <mergeCell ref="D47:D48"/>
    <mergeCell ref="E47:L47"/>
    <mergeCell ref="E48:G48"/>
    <mergeCell ref="H48:J48"/>
    <mergeCell ref="K48:L48"/>
    <mergeCell ref="B57:B58"/>
    <mergeCell ref="C57:K58"/>
    <mergeCell ref="B50:B54"/>
    <mergeCell ref="A4:B4"/>
    <mergeCell ref="C4:L4"/>
    <mergeCell ref="A5:B6"/>
    <mergeCell ref="D5:D6"/>
    <mergeCell ref="E5:L5"/>
    <mergeCell ref="E6:G6"/>
    <mergeCell ref="H6:J6"/>
    <mergeCell ref="K6:L6"/>
    <mergeCell ref="B8:B12"/>
    <mergeCell ref="C9:K9"/>
    <mergeCell ref="G7:G8"/>
    <mergeCell ref="E7:F8"/>
    <mergeCell ref="D7:D8"/>
    <mergeCell ref="C7:C8"/>
    <mergeCell ref="K7:L8"/>
    <mergeCell ref="J7:J8"/>
    <mergeCell ref="H7:I8"/>
    <mergeCell ref="M12:M14"/>
    <mergeCell ref="C13:K13"/>
    <mergeCell ref="C14:K14"/>
    <mergeCell ref="C10:K10"/>
    <mergeCell ref="C11:K11"/>
    <mergeCell ref="C12:K12"/>
    <mergeCell ref="J21:J22"/>
    <mergeCell ref="K21:L22"/>
    <mergeCell ref="A18:B18"/>
    <mergeCell ref="C18:L18"/>
    <mergeCell ref="A19:B20"/>
    <mergeCell ref="D19:D20"/>
    <mergeCell ref="E19:L19"/>
    <mergeCell ref="E20:G20"/>
    <mergeCell ref="H20:J20"/>
    <mergeCell ref="K20:L20"/>
    <mergeCell ref="B15:B16"/>
    <mergeCell ref="C21:C22"/>
    <mergeCell ref="D21:D22"/>
    <mergeCell ref="E21:F22"/>
    <mergeCell ref="C15:K16"/>
    <mergeCell ref="M26:M28"/>
    <mergeCell ref="C27:K27"/>
    <mergeCell ref="C28:K28"/>
    <mergeCell ref="K34:L34"/>
    <mergeCell ref="A33:B34"/>
    <mergeCell ref="D33:D34"/>
    <mergeCell ref="E33:L33"/>
    <mergeCell ref="E34:G34"/>
    <mergeCell ref="H34:J34"/>
    <mergeCell ref="B29:B30"/>
    <mergeCell ref="C29:K30"/>
    <mergeCell ref="A32:B32"/>
    <mergeCell ref="C32:L32"/>
    <mergeCell ref="B22:B26"/>
    <mergeCell ref="H21:I22"/>
    <mergeCell ref="G21:G22"/>
    <mergeCell ref="C23:K23"/>
    <mergeCell ref="C24:K24"/>
    <mergeCell ref="C25:K25"/>
    <mergeCell ref="C26:K26"/>
    <mergeCell ref="M40:M42"/>
    <mergeCell ref="C41:K41"/>
    <mergeCell ref="C42:K42"/>
    <mergeCell ref="B43:B44"/>
    <mergeCell ref="C43:K44"/>
    <mergeCell ref="C40:K40"/>
    <mergeCell ref="B36:B40"/>
    <mergeCell ref="C37:K37"/>
    <mergeCell ref="C38:K38"/>
    <mergeCell ref="C39:K39"/>
    <mergeCell ref="C35:C36"/>
    <mergeCell ref="D35:D36"/>
    <mergeCell ref="E35:F36"/>
    <mergeCell ref="G35:G36"/>
    <mergeCell ref="H35:I36"/>
    <mergeCell ref="J35:J36"/>
    <mergeCell ref="M54:M56"/>
    <mergeCell ref="C55:K55"/>
    <mergeCell ref="C56:K56"/>
    <mergeCell ref="C51:K51"/>
    <mergeCell ref="C49:C50"/>
    <mergeCell ref="D49:D50"/>
    <mergeCell ref="E49:F50"/>
    <mergeCell ref="G49:G50"/>
    <mergeCell ref="H49:I50"/>
    <mergeCell ref="J49:J50"/>
    <mergeCell ref="C52:K52"/>
    <mergeCell ref="C53:K53"/>
    <mergeCell ref="C54:K54"/>
    <mergeCell ref="K49:L50"/>
    <mergeCell ref="A116:B116"/>
    <mergeCell ref="C116:L116"/>
    <mergeCell ref="A117:B118"/>
    <mergeCell ref="D117:D118"/>
    <mergeCell ref="E117:L117"/>
    <mergeCell ref="E118:G118"/>
    <mergeCell ref="H118:J118"/>
    <mergeCell ref="K118:L118"/>
    <mergeCell ref="C119:C120"/>
    <mergeCell ref="D119:D120"/>
    <mergeCell ref="E119:F120"/>
    <mergeCell ref="G119:G120"/>
    <mergeCell ref="H119:I120"/>
    <mergeCell ref="J119:J120"/>
    <mergeCell ref="K119:L120"/>
    <mergeCell ref="B120:B124"/>
    <mergeCell ref="C121:K121"/>
    <mergeCell ref="C122:K122"/>
    <mergeCell ref="C123:K123"/>
    <mergeCell ref="C124:K124"/>
    <mergeCell ref="M124:M126"/>
    <mergeCell ref="C125:K125"/>
    <mergeCell ref="C126:K126"/>
    <mergeCell ref="B127:B128"/>
    <mergeCell ref="C127:K128"/>
    <mergeCell ref="A130:B130"/>
    <mergeCell ref="C130:L130"/>
    <mergeCell ref="A131:B132"/>
    <mergeCell ref="D131:D132"/>
    <mergeCell ref="E131:L131"/>
    <mergeCell ref="E132:G132"/>
    <mergeCell ref="H132:J132"/>
    <mergeCell ref="K132:L132"/>
    <mergeCell ref="C144:L144"/>
    <mergeCell ref="A145:B146"/>
    <mergeCell ref="D145:D146"/>
    <mergeCell ref="E145:L145"/>
    <mergeCell ref="E146:G146"/>
    <mergeCell ref="H146:J146"/>
    <mergeCell ref="K146:L146"/>
    <mergeCell ref="C133:C134"/>
    <mergeCell ref="D133:D134"/>
    <mergeCell ref="E133:F134"/>
    <mergeCell ref="G133:G134"/>
    <mergeCell ref="H133:I134"/>
    <mergeCell ref="J133:J134"/>
    <mergeCell ref="K133:L134"/>
    <mergeCell ref="B134:B138"/>
    <mergeCell ref="C135:K135"/>
    <mergeCell ref="C136:K136"/>
    <mergeCell ref="C137:K137"/>
    <mergeCell ref="C138:K138"/>
    <mergeCell ref="U2:V2"/>
    <mergeCell ref="M152:M154"/>
    <mergeCell ref="C153:K153"/>
    <mergeCell ref="C154:K154"/>
    <mergeCell ref="B155:B156"/>
    <mergeCell ref="C155:K156"/>
    <mergeCell ref="C147:C148"/>
    <mergeCell ref="D147:D148"/>
    <mergeCell ref="E147:F148"/>
    <mergeCell ref="G147:G148"/>
    <mergeCell ref="H147:I148"/>
    <mergeCell ref="J147:J148"/>
    <mergeCell ref="K147:L148"/>
    <mergeCell ref="B148:B152"/>
    <mergeCell ref="C149:K149"/>
    <mergeCell ref="C150:K150"/>
    <mergeCell ref="C151:K151"/>
    <mergeCell ref="C152:K152"/>
    <mergeCell ref="M138:M140"/>
    <mergeCell ref="C139:K139"/>
    <mergeCell ref="C140:K140"/>
    <mergeCell ref="B141:B142"/>
    <mergeCell ref="C141:K142"/>
    <mergeCell ref="A144:B144"/>
  </mergeCells>
  <phoneticPr fontId="3"/>
  <dataValidations count="1">
    <dataValidation type="list" allowBlank="1" showInputMessage="1" showErrorMessage="1" sqref="A7 A217 A203 A189 A175 A161 A147 A133 A119 A105 A91 A77 A63 A49 A35 A21">
      <formula1>$Q$4:$Q$28</formula1>
    </dataValidation>
  </dataValidations>
  <pageMargins left="0.35433070866141736" right="0.31496062992125984" top="0.19685039370078741" bottom="0.19685039370078741" header="0.31496062992125984" footer="0.31496062992125984"/>
  <pageSetup paperSize="9" scale="64" fitToHeight="0" orientation="portrait" r:id="rId1"/>
  <rowBreaks count="8" manualBreakCount="8">
    <brk id="30" max="11" man="1"/>
    <brk id="58" max="11" man="1"/>
    <brk id="86" max="11" man="1"/>
    <brk id="114" max="11" man="1"/>
    <brk id="142" max="11" man="1"/>
    <brk id="170" max="11" man="1"/>
    <brk id="198" max="11" man="1"/>
    <brk id="226"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view="pageBreakPreview" topLeftCell="A22" zoomScale="85" zoomScaleNormal="100" zoomScaleSheetLayoutView="85" workbookViewId="0">
      <selection activeCell="A16" sqref="A16:B17"/>
    </sheetView>
  </sheetViews>
  <sheetFormatPr defaultRowHeight="18.75" x14ac:dyDescent="0.4"/>
  <cols>
    <col min="1" max="1" width="4.875" customWidth="1"/>
    <col min="2" max="2" width="30.125" customWidth="1"/>
    <col min="3" max="3" width="11.25" customWidth="1"/>
    <col min="4" max="4" width="11.625" customWidth="1"/>
    <col min="5" max="6" width="7.625" customWidth="1"/>
    <col min="7" max="7" width="6.125" customWidth="1"/>
    <col min="8" max="9" width="7.625" customWidth="1"/>
    <col min="10" max="10" width="6.125" customWidth="1"/>
    <col min="11" max="11" width="7.5" customWidth="1"/>
    <col min="12" max="12" width="10.75" customWidth="1"/>
    <col min="13" max="13" width="31.25" style="38" customWidth="1"/>
  </cols>
  <sheetData>
    <row r="1" spans="1:13" ht="26.25" customHeight="1" x14ac:dyDescent="0.4">
      <c r="A1" s="112" t="s">
        <v>172</v>
      </c>
      <c r="B1" s="114"/>
      <c r="C1" s="114"/>
      <c r="D1" s="114"/>
      <c r="E1" s="114"/>
      <c r="F1" s="114"/>
      <c r="G1" s="114"/>
      <c r="H1" s="114"/>
      <c r="I1" s="114"/>
      <c r="J1" s="114"/>
      <c r="K1" s="114"/>
      <c r="L1" s="130" t="s">
        <v>174</v>
      </c>
    </row>
    <row r="2" spans="1:13" ht="8.25" customHeight="1" thickBot="1" x14ac:dyDescent="0.45">
      <c r="A2" s="7"/>
      <c r="B2" s="6"/>
      <c r="C2" s="6"/>
      <c r="L2" s="111"/>
    </row>
    <row r="3" spans="1:13" ht="16.5" customHeight="1" x14ac:dyDescent="0.4">
      <c r="A3" s="353" t="s">
        <v>8</v>
      </c>
      <c r="B3" s="371"/>
      <c r="C3" s="357" t="s">
        <v>9</v>
      </c>
      <c r="D3" s="347"/>
      <c r="E3" s="347"/>
      <c r="F3" s="347"/>
      <c r="G3" s="347"/>
      <c r="H3" s="347"/>
      <c r="I3" s="347"/>
      <c r="J3" s="347"/>
      <c r="K3" s="347"/>
      <c r="L3" s="348"/>
    </row>
    <row r="4" spans="1:13" ht="21" customHeight="1" x14ac:dyDescent="0.4">
      <c r="A4" s="386" t="s">
        <v>182</v>
      </c>
      <c r="B4" s="387"/>
      <c r="C4" s="393" t="s">
        <v>180</v>
      </c>
      <c r="D4" s="394"/>
      <c r="E4" s="394"/>
      <c r="F4" s="394"/>
      <c r="G4" s="394"/>
      <c r="H4" s="394"/>
      <c r="I4" s="394"/>
      <c r="J4" s="394"/>
      <c r="K4" s="394"/>
      <c r="L4" s="126" t="s">
        <v>139</v>
      </c>
    </row>
    <row r="5" spans="1:13" ht="24.95" customHeight="1" x14ac:dyDescent="0.4">
      <c r="A5" s="388"/>
      <c r="B5" s="389"/>
      <c r="C5" s="390" t="s">
        <v>181</v>
      </c>
      <c r="D5" s="391"/>
      <c r="E5" s="391"/>
      <c r="F5" s="391"/>
      <c r="G5" s="391"/>
      <c r="H5" s="391"/>
      <c r="I5" s="391"/>
      <c r="J5" s="391"/>
      <c r="K5" s="392"/>
      <c r="L5" s="131" t="s">
        <v>30</v>
      </c>
      <c r="M5" s="105"/>
    </row>
    <row r="6" spans="1:13" ht="27" customHeight="1" x14ac:dyDescent="0.4">
      <c r="A6" s="400" t="s">
        <v>186</v>
      </c>
      <c r="B6" s="401"/>
      <c r="C6" s="365" t="s">
        <v>187</v>
      </c>
      <c r="D6" s="366"/>
      <c r="E6" s="366"/>
      <c r="F6" s="366"/>
      <c r="G6" s="366"/>
      <c r="H6" s="366"/>
      <c r="I6" s="366"/>
      <c r="J6" s="366"/>
      <c r="K6" s="367"/>
      <c r="L6" s="132" t="s">
        <v>155</v>
      </c>
      <c r="M6" s="105"/>
    </row>
    <row r="7" spans="1:13" ht="27.95" customHeight="1" x14ac:dyDescent="0.4">
      <c r="A7" s="400"/>
      <c r="B7" s="401"/>
      <c r="C7" s="368" t="s">
        <v>161</v>
      </c>
      <c r="D7" s="369"/>
      <c r="E7" s="369"/>
      <c r="F7" s="369"/>
      <c r="G7" s="369"/>
      <c r="H7" s="369"/>
      <c r="I7" s="369"/>
      <c r="J7" s="369"/>
      <c r="K7" s="370"/>
      <c r="L7" s="132" t="s">
        <v>164</v>
      </c>
      <c r="M7" s="105"/>
    </row>
    <row r="8" spans="1:13" ht="27.95" customHeight="1" x14ac:dyDescent="0.4">
      <c r="A8" s="400"/>
      <c r="B8" s="401"/>
      <c r="C8" s="368" t="s">
        <v>162</v>
      </c>
      <c r="D8" s="369"/>
      <c r="E8" s="369"/>
      <c r="F8" s="369"/>
      <c r="G8" s="369"/>
      <c r="H8" s="369"/>
      <c r="I8" s="369"/>
      <c r="J8" s="369"/>
      <c r="K8" s="370"/>
      <c r="L8" s="132" t="s">
        <v>30</v>
      </c>
      <c r="M8" s="105"/>
    </row>
    <row r="9" spans="1:13" ht="27.95" customHeight="1" x14ac:dyDescent="0.4">
      <c r="A9" s="400"/>
      <c r="B9" s="401"/>
      <c r="C9" s="395" t="s">
        <v>163</v>
      </c>
      <c r="D9" s="396"/>
      <c r="E9" s="396"/>
      <c r="F9" s="396"/>
      <c r="G9" s="396"/>
      <c r="H9" s="396"/>
      <c r="I9" s="396"/>
      <c r="J9" s="396"/>
      <c r="K9" s="397"/>
      <c r="L9" s="131" t="s">
        <v>30</v>
      </c>
      <c r="M9" s="45"/>
    </row>
    <row r="10" spans="1:13" ht="17.25" customHeight="1" x14ac:dyDescent="0.4">
      <c r="A10" s="400"/>
      <c r="B10" s="401"/>
      <c r="C10" s="274" t="s">
        <v>185</v>
      </c>
      <c r="D10" s="284"/>
      <c r="E10" s="284"/>
      <c r="F10" s="284"/>
      <c r="G10" s="284"/>
      <c r="H10" s="284"/>
      <c r="I10" s="284"/>
      <c r="J10" s="284"/>
      <c r="K10" s="285"/>
      <c r="L10" s="127" t="s">
        <v>143</v>
      </c>
      <c r="M10" s="45"/>
    </row>
    <row r="11" spans="1:13" ht="86.25" customHeight="1" thickBot="1" x14ac:dyDescent="0.45">
      <c r="A11" s="381"/>
      <c r="B11" s="382"/>
      <c r="C11" s="398"/>
      <c r="D11" s="327"/>
      <c r="E11" s="327"/>
      <c r="F11" s="327"/>
      <c r="G11" s="327"/>
      <c r="H11" s="327"/>
      <c r="I11" s="327"/>
      <c r="J11" s="327"/>
      <c r="K11" s="328"/>
      <c r="L11" s="122"/>
      <c r="M11" s="105" t="s">
        <v>168</v>
      </c>
    </row>
    <row r="12" spans="1:13" ht="12" customHeight="1" thickBot="1" x14ac:dyDescent="0.25">
      <c r="A12" s="123"/>
      <c r="B12" s="46"/>
      <c r="C12" s="399"/>
      <c r="D12" s="399"/>
      <c r="E12" s="399"/>
      <c r="F12" s="399"/>
      <c r="G12" s="399"/>
      <c r="H12" s="399"/>
      <c r="I12" s="399"/>
      <c r="J12" s="399"/>
      <c r="K12" s="124"/>
      <c r="L12" s="125"/>
      <c r="M12" s="40"/>
    </row>
    <row r="13" spans="1:13" ht="16.5" customHeight="1" x14ac:dyDescent="0.4">
      <c r="A13" s="353" t="s">
        <v>8</v>
      </c>
      <c r="B13" s="371"/>
      <c r="C13" s="357" t="s">
        <v>9</v>
      </c>
      <c r="D13" s="347"/>
      <c r="E13" s="347"/>
      <c r="F13" s="347"/>
      <c r="G13" s="347"/>
      <c r="H13" s="347"/>
      <c r="I13" s="347"/>
      <c r="J13" s="347"/>
      <c r="K13" s="347"/>
      <c r="L13" s="348"/>
    </row>
    <row r="14" spans="1:13" ht="15.75" customHeight="1" x14ac:dyDescent="0.4">
      <c r="A14" s="385">
        <v>7</v>
      </c>
      <c r="B14" s="384" t="s">
        <v>175</v>
      </c>
      <c r="C14" s="89"/>
      <c r="D14" s="246" t="s">
        <v>0</v>
      </c>
      <c r="E14" s="231" t="s">
        <v>7</v>
      </c>
      <c r="F14" s="231"/>
      <c r="G14" s="231"/>
      <c r="H14" s="231"/>
      <c r="I14" s="231"/>
      <c r="J14" s="231"/>
      <c r="K14" s="231"/>
      <c r="L14" s="351"/>
    </row>
    <row r="15" spans="1:13" ht="17.25" customHeight="1" x14ac:dyDescent="0.4">
      <c r="A15" s="373"/>
      <c r="B15" s="375"/>
      <c r="C15" s="90"/>
      <c r="D15" s="247"/>
      <c r="E15" s="231" t="s">
        <v>1</v>
      </c>
      <c r="F15" s="231"/>
      <c r="G15" s="231"/>
      <c r="H15" s="231" t="s">
        <v>2</v>
      </c>
      <c r="I15" s="231"/>
      <c r="J15" s="231"/>
      <c r="K15" s="87" t="s">
        <v>167</v>
      </c>
      <c r="L15" s="120" t="s">
        <v>166</v>
      </c>
      <c r="M15" s="105" t="s">
        <v>190</v>
      </c>
    </row>
    <row r="16" spans="1:13" ht="56.1" customHeight="1" x14ac:dyDescent="0.4">
      <c r="A16" s="379" t="s">
        <v>179</v>
      </c>
      <c r="B16" s="380"/>
      <c r="C16" s="101" t="s">
        <v>12</v>
      </c>
      <c r="D16" s="102" t="s">
        <v>6</v>
      </c>
      <c r="E16" s="257"/>
      <c r="F16" s="258"/>
      <c r="G16" s="67" t="s">
        <v>131</v>
      </c>
      <c r="H16" s="257"/>
      <c r="I16" s="258"/>
      <c r="J16" s="67" t="s">
        <v>131</v>
      </c>
      <c r="K16" s="100">
        <v>18</v>
      </c>
      <c r="L16" s="121"/>
      <c r="M16" s="38" t="s">
        <v>191</v>
      </c>
    </row>
    <row r="17" spans="1:13" ht="55.5" customHeight="1" thickBot="1" x14ac:dyDescent="0.45">
      <c r="A17" s="381"/>
      <c r="B17" s="382"/>
      <c r="C17" s="129" t="s">
        <v>11</v>
      </c>
      <c r="D17" s="128" t="s">
        <v>6</v>
      </c>
      <c r="E17" s="377"/>
      <c r="F17" s="378"/>
      <c r="G17" s="118" t="s">
        <v>4</v>
      </c>
      <c r="H17" s="377"/>
      <c r="I17" s="378"/>
      <c r="J17" s="118" t="s">
        <v>4</v>
      </c>
      <c r="K17" s="119">
        <v>100</v>
      </c>
      <c r="L17" s="122"/>
      <c r="M17" s="105"/>
    </row>
    <row r="18" spans="1:13" ht="15.75" customHeight="1" x14ac:dyDescent="0.4">
      <c r="A18" s="372">
        <v>8</v>
      </c>
      <c r="B18" s="374" t="s">
        <v>176</v>
      </c>
      <c r="C18" s="117"/>
      <c r="D18" s="376" t="s">
        <v>0</v>
      </c>
      <c r="E18" s="247" t="s">
        <v>7</v>
      </c>
      <c r="F18" s="247"/>
      <c r="G18" s="247"/>
      <c r="H18" s="247"/>
      <c r="I18" s="247"/>
      <c r="J18" s="247"/>
      <c r="K18" s="247"/>
      <c r="L18" s="383"/>
    </row>
    <row r="19" spans="1:13" ht="17.25" customHeight="1" x14ac:dyDescent="0.4">
      <c r="A19" s="373"/>
      <c r="B19" s="375"/>
      <c r="C19" s="90"/>
      <c r="D19" s="247"/>
      <c r="E19" s="231" t="s">
        <v>1</v>
      </c>
      <c r="F19" s="231"/>
      <c r="G19" s="231"/>
      <c r="H19" s="231" t="s">
        <v>2</v>
      </c>
      <c r="I19" s="231"/>
      <c r="J19" s="231"/>
      <c r="K19" s="87" t="s">
        <v>167</v>
      </c>
      <c r="L19" s="120" t="s">
        <v>166</v>
      </c>
      <c r="M19" s="105"/>
    </row>
    <row r="20" spans="1:13" ht="56.1" customHeight="1" x14ac:dyDescent="0.4">
      <c r="A20" s="379" t="s">
        <v>179</v>
      </c>
      <c r="B20" s="380"/>
      <c r="C20" s="101" t="s">
        <v>12</v>
      </c>
      <c r="D20" s="102" t="s">
        <v>6</v>
      </c>
      <c r="E20" s="257"/>
      <c r="F20" s="258"/>
      <c r="G20" s="67" t="s">
        <v>131</v>
      </c>
      <c r="H20" s="257"/>
      <c r="I20" s="258"/>
      <c r="J20" s="67" t="s">
        <v>131</v>
      </c>
      <c r="K20" s="100">
        <v>18</v>
      </c>
      <c r="L20" s="121"/>
    </row>
    <row r="21" spans="1:13" ht="56.1" customHeight="1" thickBot="1" x14ac:dyDescent="0.45">
      <c r="A21" s="381"/>
      <c r="B21" s="382"/>
      <c r="C21" s="129" t="s">
        <v>11</v>
      </c>
      <c r="D21" s="128" t="s">
        <v>6</v>
      </c>
      <c r="E21" s="377"/>
      <c r="F21" s="378"/>
      <c r="G21" s="118" t="s">
        <v>4</v>
      </c>
      <c r="H21" s="377"/>
      <c r="I21" s="378"/>
      <c r="J21" s="118" t="s">
        <v>4</v>
      </c>
      <c r="K21" s="119">
        <v>100</v>
      </c>
      <c r="L21" s="122"/>
      <c r="M21" s="105"/>
    </row>
    <row r="22" spans="1:13" ht="15.75" customHeight="1" x14ac:dyDescent="0.4">
      <c r="A22" s="372">
        <v>9</v>
      </c>
      <c r="B22" s="374" t="s">
        <v>177</v>
      </c>
      <c r="C22" s="117"/>
      <c r="D22" s="376" t="s">
        <v>0</v>
      </c>
      <c r="E22" s="247" t="s">
        <v>7</v>
      </c>
      <c r="F22" s="247"/>
      <c r="G22" s="247"/>
      <c r="H22" s="247"/>
      <c r="I22" s="247"/>
      <c r="J22" s="247"/>
      <c r="K22" s="247"/>
      <c r="L22" s="383"/>
    </row>
    <row r="23" spans="1:13" ht="17.25" customHeight="1" x14ac:dyDescent="0.4">
      <c r="A23" s="373"/>
      <c r="B23" s="375"/>
      <c r="C23" s="90"/>
      <c r="D23" s="247"/>
      <c r="E23" s="231" t="s">
        <v>1</v>
      </c>
      <c r="F23" s="231"/>
      <c r="G23" s="231"/>
      <c r="H23" s="231" t="s">
        <v>2</v>
      </c>
      <c r="I23" s="231"/>
      <c r="J23" s="231"/>
      <c r="K23" s="87" t="s">
        <v>167</v>
      </c>
      <c r="L23" s="120" t="s">
        <v>166</v>
      </c>
      <c r="M23" s="105"/>
    </row>
    <row r="24" spans="1:13" ht="56.1" customHeight="1" x14ac:dyDescent="0.4">
      <c r="A24" s="379" t="s">
        <v>179</v>
      </c>
      <c r="B24" s="380"/>
      <c r="C24" s="101" t="s">
        <v>12</v>
      </c>
      <c r="D24" s="102" t="s">
        <v>6</v>
      </c>
      <c r="E24" s="257"/>
      <c r="F24" s="258"/>
      <c r="G24" s="67" t="s">
        <v>131</v>
      </c>
      <c r="H24" s="257"/>
      <c r="I24" s="258"/>
      <c r="J24" s="67" t="s">
        <v>131</v>
      </c>
      <c r="K24" s="100">
        <v>18</v>
      </c>
      <c r="L24" s="121"/>
    </row>
    <row r="25" spans="1:13" ht="56.1" customHeight="1" thickBot="1" x14ac:dyDescent="0.45">
      <c r="A25" s="381"/>
      <c r="B25" s="382"/>
      <c r="C25" s="129" t="s">
        <v>11</v>
      </c>
      <c r="D25" s="128" t="s">
        <v>6</v>
      </c>
      <c r="E25" s="377"/>
      <c r="F25" s="378"/>
      <c r="G25" s="118" t="s">
        <v>4</v>
      </c>
      <c r="H25" s="377"/>
      <c r="I25" s="378"/>
      <c r="J25" s="118" t="s">
        <v>4</v>
      </c>
      <c r="K25" s="119">
        <v>100</v>
      </c>
      <c r="L25" s="122"/>
      <c r="M25" s="105"/>
    </row>
    <row r="26" spans="1:13" ht="15.75" customHeight="1" x14ac:dyDescent="0.4">
      <c r="A26" s="385">
        <v>10</v>
      </c>
      <c r="B26" s="384" t="s">
        <v>183</v>
      </c>
      <c r="C26" s="89"/>
      <c r="D26" s="246" t="s">
        <v>0</v>
      </c>
      <c r="E26" s="231" t="s">
        <v>7</v>
      </c>
      <c r="F26" s="231"/>
      <c r="G26" s="231"/>
      <c r="H26" s="231"/>
      <c r="I26" s="231"/>
      <c r="J26" s="231"/>
      <c r="K26" s="231"/>
      <c r="L26" s="351"/>
    </row>
    <row r="27" spans="1:13" ht="17.25" customHeight="1" x14ac:dyDescent="0.4">
      <c r="A27" s="373"/>
      <c r="B27" s="375"/>
      <c r="C27" s="90"/>
      <c r="D27" s="247"/>
      <c r="E27" s="231" t="s">
        <v>1</v>
      </c>
      <c r="F27" s="231"/>
      <c r="G27" s="231"/>
      <c r="H27" s="231" t="s">
        <v>2</v>
      </c>
      <c r="I27" s="231"/>
      <c r="J27" s="231"/>
      <c r="K27" s="87" t="s">
        <v>167</v>
      </c>
      <c r="L27" s="120" t="s">
        <v>166</v>
      </c>
      <c r="M27" s="105"/>
    </row>
    <row r="28" spans="1:13" ht="56.1" customHeight="1" x14ac:dyDescent="0.4">
      <c r="A28" s="379" t="s">
        <v>179</v>
      </c>
      <c r="B28" s="380"/>
      <c r="C28" s="101" t="s">
        <v>12</v>
      </c>
      <c r="D28" s="102" t="s">
        <v>165</v>
      </c>
      <c r="E28" s="257"/>
      <c r="F28" s="258"/>
      <c r="G28" s="67" t="s">
        <v>131</v>
      </c>
      <c r="H28" s="257"/>
      <c r="I28" s="258"/>
      <c r="J28" s="67" t="s">
        <v>131</v>
      </c>
      <c r="K28" s="100">
        <v>18</v>
      </c>
      <c r="L28" s="121"/>
    </row>
    <row r="29" spans="1:13" ht="56.1" customHeight="1" thickBot="1" x14ac:dyDescent="0.45">
      <c r="A29" s="381"/>
      <c r="B29" s="382"/>
      <c r="C29" s="129" t="s">
        <v>11</v>
      </c>
      <c r="D29" s="128" t="s">
        <v>165</v>
      </c>
      <c r="E29" s="377"/>
      <c r="F29" s="378"/>
      <c r="G29" s="118" t="s">
        <v>4</v>
      </c>
      <c r="H29" s="377"/>
      <c r="I29" s="378"/>
      <c r="J29" s="118" t="s">
        <v>4</v>
      </c>
      <c r="K29" s="119">
        <v>100</v>
      </c>
      <c r="L29" s="122"/>
      <c r="M29" s="105"/>
    </row>
    <row r="30" spans="1:13" ht="15.75" customHeight="1" x14ac:dyDescent="0.4">
      <c r="A30" s="385">
        <v>11</v>
      </c>
      <c r="B30" s="384" t="s">
        <v>184</v>
      </c>
      <c r="C30" s="89"/>
      <c r="D30" s="246" t="s">
        <v>0</v>
      </c>
      <c r="E30" s="231" t="s">
        <v>7</v>
      </c>
      <c r="F30" s="231"/>
      <c r="G30" s="231"/>
      <c r="H30" s="231"/>
      <c r="I30" s="231"/>
      <c r="J30" s="231"/>
      <c r="K30" s="231"/>
      <c r="L30" s="351"/>
    </row>
    <row r="31" spans="1:13" ht="17.25" customHeight="1" x14ac:dyDescent="0.4">
      <c r="A31" s="373"/>
      <c r="B31" s="375"/>
      <c r="C31" s="90"/>
      <c r="D31" s="247"/>
      <c r="E31" s="231" t="s">
        <v>1</v>
      </c>
      <c r="F31" s="231"/>
      <c r="G31" s="231"/>
      <c r="H31" s="231" t="s">
        <v>2</v>
      </c>
      <c r="I31" s="231"/>
      <c r="J31" s="231"/>
      <c r="K31" s="87" t="s">
        <v>167</v>
      </c>
      <c r="L31" s="120" t="s">
        <v>166</v>
      </c>
      <c r="M31" s="105"/>
    </row>
    <row r="32" spans="1:13" ht="56.1" customHeight="1" x14ac:dyDescent="0.4">
      <c r="A32" s="379" t="s">
        <v>179</v>
      </c>
      <c r="B32" s="380"/>
      <c r="C32" s="101" t="s">
        <v>12</v>
      </c>
      <c r="D32" s="102" t="s">
        <v>6</v>
      </c>
      <c r="E32" s="257"/>
      <c r="F32" s="258"/>
      <c r="G32" s="67" t="s">
        <v>131</v>
      </c>
      <c r="H32" s="257"/>
      <c r="I32" s="258"/>
      <c r="J32" s="67" t="s">
        <v>131</v>
      </c>
      <c r="K32" s="100">
        <v>18</v>
      </c>
      <c r="L32" s="121"/>
    </row>
    <row r="33" spans="1:13" ht="56.1" customHeight="1" thickBot="1" x14ac:dyDescent="0.45">
      <c r="A33" s="381"/>
      <c r="B33" s="382"/>
      <c r="C33" s="129" t="s">
        <v>11</v>
      </c>
      <c r="D33" s="128" t="s">
        <v>6</v>
      </c>
      <c r="E33" s="377"/>
      <c r="F33" s="378"/>
      <c r="G33" s="118" t="s">
        <v>4</v>
      </c>
      <c r="H33" s="377"/>
      <c r="I33" s="378"/>
      <c r="J33" s="118" t="s">
        <v>4</v>
      </c>
      <c r="K33" s="119">
        <v>100</v>
      </c>
      <c r="L33" s="122"/>
      <c r="M33" s="105"/>
    </row>
  </sheetData>
  <mergeCells count="69">
    <mergeCell ref="A32:B33"/>
    <mergeCell ref="E32:F32"/>
    <mergeCell ref="H32:I32"/>
    <mergeCell ref="E33:F33"/>
    <mergeCell ref="H33:I33"/>
    <mergeCell ref="A6:B11"/>
    <mergeCell ref="A30:A31"/>
    <mergeCell ref="B30:B31"/>
    <mergeCell ref="D30:D31"/>
    <mergeCell ref="E30:L30"/>
    <mergeCell ref="E31:G31"/>
    <mergeCell ref="H31:J31"/>
    <mergeCell ref="A28:B29"/>
    <mergeCell ref="E28:F28"/>
    <mergeCell ref="H28:I28"/>
    <mergeCell ref="E29:F29"/>
    <mergeCell ref="H29:I29"/>
    <mergeCell ref="A26:A27"/>
    <mergeCell ref="B26:B27"/>
    <mergeCell ref="D26:D27"/>
    <mergeCell ref="E26:L26"/>
    <mergeCell ref="E27:G27"/>
    <mergeCell ref="H27:J27"/>
    <mergeCell ref="E22:L22"/>
    <mergeCell ref="E23:G23"/>
    <mergeCell ref="H23:J23"/>
    <mergeCell ref="A24:B25"/>
    <mergeCell ref="E24:F24"/>
    <mergeCell ref="H24:I24"/>
    <mergeCell ref="E25:F25"/>
    <mergeCell ref="H25:I25"/>
    <mergeCell ref="B14:B15"/>
    <mergeCell ref="A14:A15"/>
    <mergeCell ref="A16:B17"/>
    <mergeCell ref="A4:B5"/>
    <mergeCell ref="C5:K5"/>
    <mergeCell ref="C4:K4"/>
    <mergeCell ref="A13:B13"/>
    <mergeCell ref="C13:L13"/>
    <mergeCell ref="D14:D15"/>
    <mergeCell ref="E14:L14"/>
    <mergeCell ref="E15:G15"/>
    <mergeCell ref="H15:J15"/>
    <mergeCell ref="C8:K8"/>
    <mergeCell ref="C9:K9"/>
    <mergeCell ref="C10:K11"/>
    <mergeCell ref="C12:J12"/>
    <mergeCell ref="E19:G19"/>
    <mergeCell ref="H19:J19"/>
    <mergeCell ref="E20:F20"/>
    <mergeCell ref="H20:I20"/>
    <mergeCell ref="A18:A19"/>
    <mergeCell ref="B18:B19"/>
    <mergeCell ref="C6:K6"/>
    <mergeCell ref="C7:K7"/>
    <mergeCell ref="A3:B3"/>
    <mergeCell ref="C3:L3"/>
    <mergeCell ref="A22:A23"/>
    <mergeCell ref="B22:B23"/>
    <mergeCell ref="D22:D23"/>
    <mergeCell ref="E16:F16"/>
    <mergeCell ref="H16:I16"/>
    <mergeCell ref="E17:F17"/>
    <mergeCell ref="H17:I17"/>
    <mergeCell ref="E21:F21"/>
    <mergeCell ref="H21:I21"/>
    <mergeCell ref="A20:B21"/>
    <mergeCell ref="D18:D19"/>
    <mergeCell ref="E18:L18"/>
  </mergeCells>
  <phoneticPr fontId="3"/>
  <pageMargins left="0.35433070866141736" right="0.11811023622047245" top="0.19685039370078741" bottom="0.19685039370078741" header="0.31496062992125984" footer="0.31496062992125984"/>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customWidth="1"/>
    <col min="8" max="9" width="7.625" customWidth="1"/>
    <col min="10" max="10" width="12.875" customWidth="1"/>
    <col min="11" max="11" width="7.5" customWidth="1"/>
    <col min="12" max="12" width="10.75" customWidth="1"/>
    <col min="13" max="13" width="31.25" style="38" customWidth="1"/>
    <col min="17" max="17" width="7.5" style="156" customWidth="1"/>
    <col min="18" max="18" width="12.75" style="156" customWidth="1"/>
    <col min="19" max="19" width="51.125" style="157" customWidth="1"/>
    <col min="20" max="20" width="20" style="157" customWidth="1"/>
  </cols>
  <sheetData>
    <row r="1" spans="1:21" ht="24" customHeight="1" x14ac:dyDescent="0.4">
      <c r="A1" s="179" t="s">
        <v>274</v>
      </c>
      <c r="B1" s="112"/>
      <c r="C1" s="112"/>
      <c r="D1" s="112"/>
      <c r="E1" s="112"/>
      <c r="F1" s="112"/>
      <c r="G1" s="112"/>
      <c r="H1" s="112"/>
      <c r="I1" s="112"/>
      <c r="J1" s="112"/>
      <c r="K1" s="112"/>
      <c r="L1" s="214" t="str">
        <f>各回ごと!L1</f>
        <v>　[３ 年　数　学　］</v>
      </c>
      <c r="M1" s="94"/>
    </row>
    <row r="2" spans="1:21" ht="20.100000000000001" customHeight="1" thickBot="1" x14ac:dyDescent="0.45">
      <c r="A2" s="7"/>
      <c r="B2" s="6"/>
      <c r="C2" s="6"/>
      <c r="F2" s="166" t="s">
        <v>207</v>
      </c>
      <c r="G2" s="166" t="s">
        <v>273</v>
      </c>
      <c r="H2" s="167" t="s">
        <v>208</v>
      </c>
      <c r="L2" s="111"/>
    </row>
    <row r="3" spans="1:21" ht="16.5" customHeight="1" x14ac:dyDescent="0.4">
      <c r="A3" s="353" t="s">
        <v>8</v>
      </c>
      <c r="B3" s="354"/>
      <c r="C3" s="347" t="s">
        <v>9</v>
      </c>
      <c r="D3" s="347"/>
      <c r="E3" s="347"/>
      <c r="F3" s="347"/>
      <c r="G3" s="347"/>
      <c r="H3" s="347"/>
      <c r="I3" s="347"/>
      <c r="J3" s="347"/>
      <c r="K3" s="347"/>
      <c r="L3" s="348"/>
      <c r="Q3" s="157"/>
      <c r="R3" s="157"/>
      <c r="S3" s="158"/>
      <c r="T3" s="158"/>
    </row>
    <row r="4" spans="1:21" ht="21" customHeight="1" x14ac:dyDescent="0.4">
      <c r="A4" s="418" t="s">
        <v>195</v>
      </c>
      <c r="B4" s="419"/>
      <c r="C4" s="422" t="s">
        <v>158</v>
      </c>
      <c r="D4" s="314"/>
      <c r="E4" s="314"/>
      <c r="F4" s="314"/>
      <c r="G4" s="314"/>
      <c r="H4" s="314"/>
      <c r="I4" s="314"/>
      <c r="J4" s="314"/>
      <c r="K4" s="315"/>
      <c r="L4" s="126" t="s">
        <v>139</v>
      </c>
      <c r="Q4" s="157"/>
      <c r="R4" s="157"/>
      <c r="S4" s="158"/>
      <c r="T4" s="158"/>
    </row>
    <row r="5" spans="1:21" ht="38.1" customHeight="1" x14ac:dyDescent="0.4">
      <c r="A5" s="420"/>
      <c r="B5" s="421"/>
      <c r="C5" s="311" t="s">
        <v>252</v>
      </c>
      <c r="D5" s="311"/>
      <c r="E5" s="311"/>
      <c r="F5" s="311"/>
      <c r="G5" s="311"/>
      <c r="H5" s="311"/>
      <c r="I5" s="311"/>
      <c r="J5" s="311"/>
      <c r="K5" s="312"/>
      <c r="L5" s="131"/>
      <c r="M5" s="105"/>
      <c r="Q5" s="157"/>
      <c r="R5" s="157"/>
      <c r="S5" s="158"/>
      <c r="T5" s="158"/>
    </row>
    <row r="6" spans="1:21" ht="38.1" customHeight="1" x14ac:dyDescent="0.4">
      <c r="A6" s="400" t="s">
        <v>196</v>
      </c>
      <c r="B6" s="416"/>
      <c r="C6" s="297" t="s">
        <v>253</v>
      </c>
      <c r="D6" s="297"/>
      <c r="E6" s="297"/>
      <c r="F6" s="297"/>
      <c r="G6" s="297"/>
      <c r="H6" s="297"/>
      <c r="I6" s="297"/>
      <c r="J6" s="297"/>
      <c r="K6" s="298"/>
      <c r="L6" s="132"/>
      <c r="M6" s="105"/>
      <c r="Q6" s="157"/>
      <c r="R6" s="157"/>
      <c r="S6" s="158"/>
      <c r="T6" s="158"/>
    </row>
    <row r="7" spans="1:21" ht="38.1" customHeight="1" x14ac:dyDescent="0.4">
      <c r="A7" s="400"/>
      <c r="B7" s="416"/>
      <c r="C7" s="297" t="s">
        <v>248</v>
      </c>
      <c r="D7" s="297"/>
      <c r="E7" s="297"/>
      <c r="F7" s="297"/>
      <c r="G7" s="297"/>
      <c r="H7" s="297"/>
      <c r="I7" s="297"/>
      <c r="J7" s="297"/>
      <c r="K7" s="298"/>
      <c r="L7" s="132"/>
      <c r="M7" s="105"/>
      <c r="Q7" s="157"/>
      <c r="R7" s="157"/>
      <c r="S7" s="158"/>
      <c r="T7" s="158"/>
    </row>
    <row r="8" spans="1:21" ht="38.1" customHeight="1" x14ac:dyDescent="0.4">
      <c r="A8" s="400"/>
      <c r="B8" s="416"/>
      <c r="C8" s="297" t="s">
        <v>254</v>
      </c>
      <c r="D8" s="297"/>
      <c r="E8" s="297"/>
      <c r="F8" s="297"/>
      <c r="G8" s="297"/>
      <c r="H8" s="297"/>
      <c r="I8" s="297"/>
      <c r="J8" s="297"/>
      <c r="K8" s="298"/>
      <c r="L8" s="132"/>
      <c r="M8" s="105"/>
      <c r="Q8" s="157"/>
      <c r="R8" s="157"/>
      <c r="S8" s="158"/>
      <c r="T8" s="158"/>
    </row>
    <row r="9" spans="1:21" ht="27.95" customHeight="1" x14ac:dyDescent="0.4">
      <c r="A9" s="400"/>
      <c r="B9" s="416"/>
      <c r="C9" s="290" t="s">
        <v>194</v>
      </c>
      <c r="D9" s="290"/>
      <c r="E9" s="290"/>
      <c r="F9" s="290"/>
      <c r="G9" s="290"/>
      <c r="H9" s="290"/>
      <c r="I9" s="290"/>
      <c r="J9" s="290"/>
      <c r="K9" s="291"/>
      <c r="L9" s="131"/>
      <c r="M9" s="45"/>
      <c r="Q9" s="157"/>
      <c r="R9" s="157"/>
      <c r="S9" s="158"/>
      <c r="T9" s="158"/>
    </row>
    <row r="10" spans="1:21" ht="17.25" customHeight="1" x14ac:dyDescent="0.4">
      <c r="A10" s="400"/>
      <c r="B10" s="416"/>
      <c r="C10" s="284" t="s">
        <v>246</v>
      </c>
      <c r="D10" s="284"/>
      <c r="E10" s="284"/>
      <c r="F10" s="284"/>
      <c r="G10" s="284"/>
      <c r="H10" s="284"/>
      <c r="I10" s="284"/>
      <c r="J10" s="284"/>
      <c r="K10" s="285"/>
      <c r="L10" s="127" t="s">
        <v>143</v>
      </c>
      <c r="M10" s="45"/>
      <c r="Q10" s="157"/>
      <c r="R10" s="157"/>
      <c r="S10" s="158"/>
      <c r="T10" s="158"/>
    </row>
    <row r="11" spans="1:21" ht="88.5" customHeight="1" thickBot="1" x14ac:dyDescent="0.45">
      <c r="A11" s="381"/>
      <c r="B11" s="417"/>
      <c r="C11" s="327"/>
      <c r="D11" s="327"/>
      <c r="E11" s="327"/>
      <c r="F11" s="327"/>
      <c r="G11" s="327"/>
      <c r="H11" s="327"/>
      <c r="I11" s="327"/>
      <c r="J11" s="327"/>
      <c r="K11" s="328"/>
      <c r="L11" s="122"/>
      <c r="M11" s="215" t="s">
        <v>276</v>
      </c>
      <c r="Q11" s="157"/>
      <c r="R11" s="157"/>
      <c r="S11" s="158"/>
      <c r="T11" s="158"/>
    </row>
    <row r="12" spans="1:21" ht="12" customHeight="1" thickBot="1" x14ac:dyDescent="0.25">
      <c r="A12" s="123"/>
      <c r="B12" s="46"/>
      <c r="C12" s="423"/>
      <c r="D12" s="423"/>
      <c r="E12" s="423"/>
      <c r="F12" s="423"/>
      <c r="G12" s="423"/>
      <c r="H12" s="423"/>
      <c r="I12" s="423"/>
      <c r="J12" s="423"/>
      <c r="K12" s="142"/>
      <c r="L12" s="125"/>
      <c r="M12" s="199"/>
      <c r="Q12" s="157"/>
      <c r="R12" s="157"/>
      <c r="S12" s="158"/>
      <c r="T12" s="158"/>
    </row>
    <row r="13" spans="1:21" ht="16.5" customHeight="1" x14ac:dyDescent="0.4">
      <c r="A13" s="353" t="s">
        <v>8</v>
      </c>
      <c r="B13" s="354"/>
      <c r="C13" s="347" t="s">
        <v>9</v>
      </c>
      <c r="D13" s="347"/>
      <c r="E13" s="347"/>
      <c r="F13" s="347"/>
      <c r="G13" s="347"/>
      <c r="H13" s="347"/>
      <c r="I13" s="347"/>
      <c r="J13" s="347"/>
      <c r="K13" s="347"/>
      <c r="L13" s="348"/>
      <c r="M13" s="199"/>
      <c r="Q13" s="157"/>
      <c r="R13" s="157"/>
      <c r="S13" s="158"/>
      <c r="T13" s="158"/>
    </row>
    <row r="14" spans="1:21" ht="15.75" customHeight="1" x14ac:dyDescent="0.4">
      <c r="A14" s="405" t="s">
        <v>284</v>
      </c>
      <c r="B14" s="414" t="str">
        <f>IFERROR(VLOOKUP(DBCS(A14),各回ごと!$Q$5:$T$38,2,FALSE)&amp;"","")</f>
        <v>多項式の計算</v>
      </c>
      <c r="C14" s="148"/>
      <c r="D14" s="246" t="s">
        <v>0</v>
      </c>
      <c r="E14" s="231" t="s">
        <v>7</v>
      </c>
      <c r="F14" s="231"/>
      <c r="G14" s="231"/>
      <c r="H14" s="231"/>
      <c r="I14" s="231"/>
      <c r="J14" s="231"/>
      <c r="K14" s="231"/>
      <c r="L14" s="351"/>
      <c r="M14" s="199"/>
      <c r="Q14" s="157"/>
      <c r="R14" s="157"/>
      <c r="S14" s="158"/>
      <c r="T14" s="158"/>
    </row>
    <row r="15" spans="1:21" ht="17.25" customHeight="1" x14ac:dyDescent="0.4">
      <c r="A15" s="406"/>
      <c r="B15" s="415"/>
      <c r="C15" s="149"/>
      <c r="D15" s="247"/>
      <c r="E15" s="231" t="s">
        <v>1</v>
      </c>
      <c r="F15" s="231"/>
      <c r="G15" s="231"/>
      <c r="H15" s="231" t="s">
        <v>2</v>
      </c>
      <c r="I15" s="231"/>
      <c r="J15" s="231"/>
      <c r="K15" s="281" t="s">
        <v>167</v>
      </c>
      <c r="L15" s="352"/>
      <c r="M15" s="105"/>
      <c r="Q15" s="157"/>
      <c r="R15" s="157"/>
      <c r="S15" s="158"/>
      <c r="T15" s="158"/>
      <c r="U15" s="158"/>
    </row>
    <row r="16" spans="1:21" ht="77.25" customHeight="1" x14ac:dyDescent="0.4">
      <c r="A16" s="443" t="str">
        <f>IFERROR(VLOOKUP(DBCS(A14),各回ごと!$Q$5:$T$38,3,FALSE)&amp;"","")</f>
        <v>学習の目標 （Can-Doチェック)
□多項式と単項式の乗法・除法ができる。
□多項式の乗法ができる。
□展開の公式を使って式を展開することができる。
□展開の公式を利用して式の計算を工夫することができる。
□文字の置き換えを利用して式を展開することができる。
□多項式のいろいろな計算をすることができる。
□式の値を求めることができる。
□長方形の面積を考えることで展開の公式が成り立つことを説明できる。</v>
      </c>
      <c r="B16" s="444"/>
      <c r="C16" s="329" t="s">
        <v>243</v>
      </c>
      <c r="D16" s="331" t="s">
        <v>6</v>
      </c>
      <c r="E16" s="333"/>
      <c r="F16" s="334"/>
      <c r="G16" s="337" t="str">
        <f>IFERROR("/"&amp;VLOOKUP(DBCS(A14),各回ごと!$Q$5:$V$38,5,FALSE)&amp;"点","")</f>
        <v>/180点</v>
      </c>
      <c r="H16" s="333"/>
      <c r="I16" s="334"/>
      <c r="J16" s="337" t="str">
        <f>IFERROR("/"&amp;VLOOKUP(DBCS(A14),各回ごと!$Q$5:$V$38,6,FALSE)&amp;"点","")</f>
        <v>/20点</v>
      </c>
      <c r="K16" s="339" t="s">
        <v>245</v>
      </c>
      <c r="L16" s="340"/>
      <c r="Q16" s="157"/>
      <c r="R16" s="157"/>
      <c r="S16" s="158"/>
      <c r="T16" s="158"/>
      <c r="U16" s="158"/>
    </row>
    <row r="17" spans="1:21" ht="77.25" customHeight="1" x14ac:dyDescent="0.4">
      <c r="A17" s="445"/>
      <c r="B17" s="446"/>
      <c r="C17" s="330"/>
      <c r="D17" s="332"/>
      <c r="E17" s="335"/>
      <c r="F17" s="336"/>
      <c r="G17" s="338"/>
      <c r="H17" s="335"/>
      <c r="I17" s="336"/>
      <c r="J17" s="338"/>
      <c r="K17" s="341"/>
      <c r="L17" s="342"/>
      <c r="M17" s="105"/>
      <c r="Q17" s="157"/>
      <c r="R17" s="157"/>
      <c r="S17" s="158"/>
      <c r="T17" s="158"/>
      <c r="U17" s="158"/>
    </row>
    <row r="18" spans="1:21" ht="15" customHeight="1" thickBot="1" x14ac:dyDescent="0.45">
      <c r="A18" s="424" t="str">
        <f>IFERROR(VLOOKUP(DBCS(A14),各回ごと!$Q$5:$T$38,4,FALSE)&amp;"","")</f>
        <v>〈教科書ページ〉p.14～25</v>
      </c>
      <c r="B18" s="425"/>
      <c r="C18" s="425"/>
      <c r="D18" s="425"/>
      <c r="E18" s="425" t="str">
        <f>IFERROR(VLOOKUP(DBCS(A14),各回ごと!$Q$5:$T$38,5,FALSE)&amp;"","")</f>
        <v/>
      </c>
      <c r="F18" s="425"/>
      <c r="G18" s="425"/>
      <c r="H18" s="425"/>
      <c r="I18" s="425"/>
      <c r="J18" s="425"/>
      <c r="K18" s="425"/>
      <c r="L18" s="426"/>
      <c r="M18" s="105"/>
      <c r="Q18" s="157"/>
      <c r="R18" s="157"/>
      <c r="S18" s="158"/>
      <c r="T18" s="158"/>
      <c r="U18" s="158"/>
    </row>
    <row r="19" spans="1:21" ht="15.75" customHeight="1" x14ac:dyDescent="0.4">
      <c r="A19" s="429" t="s">
        <v>233</v>
      </c>
      <c r="B19" s="431" t="str">
        <f>IFERROR(VLOOKUP(DBCS(A19),各回ごと!$Q$5:$T$38,2,FALSE)&amp;"","")</f>
        <v>因数分解</v>
      </c>
      <c r="C19" s="151"/>
      <c r="D19" s="409" t="s">
        <v>0</v>
      </c>
      <c r="E19" s="434" t="s">
        <v>7</v>
      </c>
      <c r="F19" s="434"/>
      <c r="G19" s="434"/>
      <c r="H19" s="434"/>
      <c r="I19" s="434"/>
      <c r="J19" s="434"/>
      <c r="K19" s="434"/>
      <c r="L19" s="435"/>
      <c r="Q19" s="157"/>
      <c r="R19" s="157"/>
      <c r="S19" s="158"/>
      <c r="T19" s="158"/>
      <c r="U19" s="158"/>
    </row>
    <row r="20" spans="1:21" ht="17.25" customHeight="1" x14ac:dyDescent="0.4">
      <c r="A20" s="430"/>
      <c r="B20" s="408"/>
      <c r="C20" s="117"/>
      <c r="D20" s="376"/>
      <c r="E20" s="246" t="s">
        <v>1</v>
      </c>
      <c r="F20" s="246"/>
      <c r="G20" s="246"/>
      <c r="H20" s="246" t="s">
        <v>2</v>
      </c>
      <c r="I20" s="246"/>
      <c r="J20" s="246"/>
      <c r="K20" s="432" t="s">
        <v>167</v>
      </c>
      <c r="L20" s="433"/>
      <c r="M20" s="105"/>
      <c r="Q20" s="157"/>
      <c r="R20" s="157"/>
      <c r="S20" s="158"/>
      <c r="T20" s="158"/>
      <c r="U20" s="158"/>
    </row>
    <row r="21" spans="1:21" ht="77.25" customHeight="1" x14ac:dyDescent="0.4">
      <c r="A21" s="427" t="str">
        <f>IFERROR(VLOOKUP(DBCS(A19),各回ごと!$Q$5:$T$38,3,FALSE)&amp;"","")</f>
        <v>学習の目標 （Can-Doチェック)
□因数の意味を理解している。
□共通な因数をくくり出して因数分解をすることができる。
□公式を使って因数分解をすることができる。
□いろいろな式の因数分解をすることができる。
□因数分解を利用して式の計算を工夫することができる。
□式の値を求めることができる。</v>
      </c>
      <c r="B21" s="428"/>
      <c r="C21" s="436" t="s">
        <v>243</v>
      </c>
      <c r="D21" s="437" t="s">
        <v>6</v>
      </c>
      <c r="E21" s="438"/>
      <c r="F21" s="439"/>
      <c r="G21" s="440" t="str">
        <f>IFERROR("/"&amp;VLOOKUP(DBCS(A19),各回ごと!$Q$5:$V$38,5,FALSE)&amp;"点","")</f>
        <v>/180点</v>
      </c>
      <c r="H21" s="438"/>
      <c r="I21" s="439"/>
      <c r="J21" s="440" t="str">
        <f>IFERROR("/"&amp;VLOOKUP(DBCS(A19),各回ごと!$Q$5:$V$38,6,FALSE)&amp;"点","")</f>
        <v>/20点</v>
      </c>
      <c r="K21" s="441" t="s">
        <v>245</v>
      </c>
      <c r="L21" s="442"/>
      <c r="Q21" s="157"/>
      <c r="R21" s="157"/>
      <c r="S21" s="158"/>
      <c r="T21" s="158"/>
      <c r="U21" s="158"/>
    </row>
    <row r="22" spans="1:21" ht="77.25" customHeight="1" x14ac:dyDescent="0.4">
      <c r="A22" s="412"/>
      <c r="B22" s="413"/>
      <c r="C22" s="330"/>
      <c r="D22" s="332"/>
      <c r="E22" s="335"/>
      <c r="F22" s="336"/>
      <c r="G22" s="338"/>
      <c r="H22" s="335"/>
      <c r="I22" s="336"/>
      <c r="J22" s="338"/>
      <c r="K22" s="341"/>
      <c r="L22" s="342"/>
      <c r="M22" s="105"/>
      <c r="Q22" s="157"/>
      <c r="R22" s="157"/>
      <c r="S22" s="158"/>
      <c r="T22" s="158"/>
      <c r="U22" s="158"/>
    </row>
    <row r="23" spans="1:21" ht="15" customHeight="1" thickBot="1" x14ac:dyDescent="0.45">
      <c r="A23" s="402" t="str">
        <f>IFERROR(VLOOKUP(DBCS(A19),各回ごと!$Q$5:$T$38,4,FALSE)&amp;"","")</f>
        <v>〈教科書ページ〉p.26～35</v>
      </c>
      <c r="B23" s="403"/>
      <c r="C23" s="403"/>
      <c r="D23" s="403"/>
      <c r="E23" s="403" t="str">
        <f>IFERROR(VLOOKUP(DBCS(A19),各回ごと!$Q$5:$T$38,5,FALSE)&amp;"","")</f>
        <v/>
      </c>
      <c r="F23" s="403"/>
      <c r="G23" s="403"/>
      <c r="H23" s="403"/>
      <c r="I23" s="403"/>
      <c r="J23" s="403"/>
      <c r="K23" s="403"/>
      <c r="L23" s="404"/>
      <c r="M23" s="105"/>
      <c r="Q23" s="157"/>
      <c r="R23" s="157"/>
      <c r="S23" s="158"/>
      <c r="T23" s="158"/>
      <c r="U23" s="158"/>
    </row>
    <row r="24" spans="1:21" ht="15.75" customHeight="1" x14ac:dyDescent="0.4">
      <c r="A24" s="429" t="s">
        <v>234</v>
      </c>
      <c r="B24" s="431" t="str">
        <f>IFERROR(VLOOKUP(DBCS(A24),各回ごと!$Q$5:$T$38,2,FALSE)&amp;"","")</f>
        <v>式の利用</v>
      </c>
      <c r="C24" s="151"/>
      <c r="D24" s="409" t="s">
        <v>0</v>
      </c>
      <c r="E24" s="434" t="s">
        <v>7</v>
      </c>
      <c r="F24" s="434"/>
      <c r="G24" s="434"/>
      <c r="H24" s="434"/>
      <c r="I24" s="434"/>
      <c r="J24" s="434"/>
      <c r="K24" s="434"/>
      <c r="L24" s="435"/>
      <c r="Q24" s="157"/>
      <c r="R24" s="157"/>
      <c r="S24" s="158"/>
      <c r="T24" s="158"/>
      <c r="U24" s="158"/>
    </row>
    <row r="25" spans="1:21" ht="17.25" customHeight="1" x14ac:dyDescent="0.4">
      <c r="A25" s="430"/>
      <c r="B25" s="408"/>
      <c r="C25" s="117"/>
      <c r="D25" s="376"/>
      <c r="E25" s="246" t="s">
        <v>1</v>
      </c>
      <c r="F25" s="246"/>
      <c r="G25" s="246"/>
      <c r="H25" s="246" t="s">
        <v>2</v>
      </c>
      <c r="I25" s="246"/>
      <c r="J25" s="246"/>
      <c r="K25" s="432" t="s">
        <v>167</v>
      </c>
      <c r="L25" s="433"/>
      <c r="M25" s="105"/>
      <c r="Q25" s="157"/>
      <c r="R25" s="157"/>
      <c r="S25" s="158"/>
      <c r="T25" s="158"/>
      <c r="U25" s="158"/>
    </row>
    <row r="26" spans="1:21" ht="77.25" customHeight="1" x14ac:dyDescent="0.4">
      <c r="A26" s="427" t="str">
        <f>IFERROR(VLOOKUP(DBCS(A24),各回ごと!$Q$5:$T$38,3,FALSE)&amp;"","")</f>
        <v>学習の目標 （Can-Doチェック)
□式の計算を利用して，数の性質の証明をすることができる。
□式の計算を利用して，図形の性質を証明したり考えたりすることができる。</v>
      </c>
      <c r="B26" s="428"/>
      <c r="C26" s="436" t="s">
        <v>243</v>
      </c>
      <c r="D26" s="437" t="s">
        <v>6</v>
      </c>
      <c r="E26" s="438"/>
      <c r="F26" s="439"/>
      <c r="G26" s="440" t="str">
        <f>IFERROR("/"&amp;VLOOKUP(DBCS(A24),各回ごと!$Q$5:$V$38,5,FALSE)&amp;"点","")</f>
        <v>/50点</v>
      </c>
      <c r="H26" s="438"/>
      <c r="I26" s="439"/>
      <c r="J26" s="440" t="str">
        <f>IFERROR("/"&amp;VLOOKUP(DBCS(A24),各回ごと!$Q$5:$V$38,6,FALSE)&amp;"点","")</f>
        <v>/150点</v>
      </c>
      <c r="K26" s="441" t="s">
        <v>245</v>
      </c>
      <c r="L26" s="442"/>
      <c r="Q26" s="157"/>
      <c r="R26" s="157"/>
      <c r="S26" s="158"/>
      <c r="T26" s="158"/>
      <c r="U26" s="158"/>
    </row>
    <row r="27" spans="1:21" ht="77.25" customHeight="1" x14ac:dyDescent="0.4">
      <c r="A27" s="412"/>
      <c r="B27" s="413"/>
      <c r="C27" s="330"/>
      <c r="D27" s="332"/>
      <c r="E27" s="335"/>
      <c r="F27" s="336"/>
      <c r="G27" s="338"/>
      <c r="H27" s="335"/>
      <c r="I27" s="336"/>
      <c r="J27" s="338"/>
      <c r="K27" s="341"/>
      <c r="L27" s="342"/>
      <c r="M27" s="105"/>
      <c r="Q27" s="157"/>
      <c r="R27" s="157"/>
      <c r="S27" s="158"/>
      <c r="T27" s="158"/>
      <c r="U27" s="158"/>
    </row>
    <row r="28" spans="1:21" ht="15" customHeight="1" thickBot="1" x14ac:dyDescent="0.45">
      <c r="A28" s="402" t="str">
        <f>IFERROR(VLOOKUP(DBCS(A24),各回ごと!$Q$5:$T$38,4,FALSE)&amp;"","")</f>
        <v>〈教科書ページ〉p.36～39</v>
      </c>
      <c r="B28" s="403"/>
      <c r="C28" s="403"/>
      <c r="D28" s="403"/>
      <c r="E28" s="403" t="str">
        <f>IFERROR(VLOOKUP(DBCS(A24),各回ごと!$Q$5:$T$38,5,FALSE)&amp;"","")</f>
        <v/>
      </c>
      <c r="F28" s="403"/>
      <c r="G28" s="403"/>
      <c r="H28" s="403"/>
      <c r="I28" s="403"/>
      <c r="J28" s="403"/>
      <c r="K28" s="403"/>
      <c r="L28" s="404"/>
      <c r="M28" s="105"/>
      <c r="Q28" s="157"/>
      <c r="R28" s="157"/>
      <c r="S28" s="158"/>
      <c r="T28" s="158"/>
      <c r="U28" s="158"/>
    </row>
    <row r="29" spans="1:21" ht="15.75" customHeight="1" x14ac:dyDescent="0.4">
      <c r="A29" s="405" t="s">
        <v>235</v>
      </c>
      <c r="B29" s="407" t="str">
        <f>IFERROR(VLOOKUP(DBCS(A29),各回ごと!$Q$5:$T$38,2,FALSE)&amp;"","")</f>
        <v>平方根</v>
      </c>
      <c r="C29" s="151"/>
      <c r="D29" s="409" t="s">
        <v>0</v>
      </c>
      <c r="E29" s="231" t="s">
        <v>7</v>
      </c>
      <c r="F29" s="231"/>
      <c r="G29" s="231"/>
      <c r="H29" s="231"/>
      <c r="I29" s="231"/>
      <c r="J29" s="231"/>
      <c r="K29" s="231"/>
      <c r="L29" s="351"/>
      <c r="Q29" s="157"/>
      <c r="R29" s="157"/>
      <c r="S29" s="158"/>
      <c r="T29" s="158"/>
      <c r="U29" s="158"/>
    </row>
    <row r="30" spans="1:21" ht="17.25" customHeight="1" x14ac:dyDescent="0.4">
      <c r="A30" s="406"/>
      <c r="B30" s="408"/>
      <c r="C30" s="149"/>
      <c r="D30" s="247"/>
      <c r="E30" s="231" t="s">
        <v>1</v>
      </c>
      <c r="F30" s="231"/>
      <c r="G30" s="231"/>
      <c r="H30" s="231" t="s">
        <v>2</v>
      </c>
      <c r="I30" s="231"/>
      <c r="J30" s="231"/>
      <c r="K30" s="281" t="s">
        <v>167</v>
      </c>
      <c r="L30" s="352"/>
      <c r="M30" s="105"/>
      <c r="Q30" s="157"/>
      <c r="R30" s="157"/>
      <c r="S30" s="158"/>
      <c r="T30" s="158"/>
    </row>
    <row r="31" spans="1:21" ht="77.25" customHeight="1" x14ac:dyDescent="0.4">
      <c r="A31" s="410" t="str">
        <f>IFERROR(VLOOKUP(DBCS(A29),各回ごと!$Q$5:$T$38,3,FALSE)&amp;"","")</f>
        <v>学習の目標 （Can-Doチェック)
□平方根の意味を理解している。
□根号を使って，数の平方根を表すことができる。
□根号を使って表された数の大小関係がわかる。
□真の値の範囲を表すことができる。
□有効数字の意味を理解し，測定値を正しく表すことができる。
□有理数と無理数の意味を理解している。
□平方根の性質を使っていろいろな問題を解くことができる。</v>
      </c>
      <c r="B31" s="411"/>
      <c r="C31" s="329" t="s">
        <v>243</v>
      </c>
      <c r="D31" s="331" t="s">
        <v>6</v>
      </c>
      <c r="E31" s="333"/>
      <c r="F31" s="334"/>
      <c r="G31" s="337" t="str">
        <f>IFERROR("/"&amp;VLOOKUP(DBCS(A29),各回ごと!$Q$5:$V$38,5,FALSE)&amp;"点","")</f>
        <v>/175点</v>
      </c>
      <c r="H31" s="333"/>
      <c r="I31" s="334"/>
      <c r="J31" s="337" t="str">
        <f>IFERROR("/"&amp;VLOOKUP(DBCS(A29),各回ごと!$Q$5:$V$38,6,FALSE)&amp;"点","")</f>
        <v>/25点</v>
      </c>
      <c r="K31" s="339" t="s">
        <v>245</v>
      </c>
      <c r="L31" s="340"/>
      <c r="Q31" s="157"/>
      <c r="R31" s="157"/>
      <c r="S31" s="158"/>
      <c r="T31" s="158"/>
    </row>
    <row r="32" spans="1:21" ht="77.25" customHeight="1" x14ac:dyDescent="0.4">
      <c r="A32" s="412"/>
      <c r="B32" s="413"/>
      <c r="C32" s="330"/>
      <c r="D32" s="332"/>
      <c r="E32" s="335"/>
      <c r="F32" s="336"/>
      <c r="G32" s="338"/>
      <c r="H32" s="335"/>
      <c r="I32" s="336"/>
      <c r="J32" s="338"/>
      <c r="K32" s="341"/>
      <c r="L32" s="342"/>
      <c r="M32" s="105"/>
      <c r="Q32" s="157"/>
      <c r="R32" s="157"/>
      <c r="S32" s="158"/>
      <c r="T32" s="158"/>
    </row>
    <row r="33" spans="1:20" ht="15" customHeight="1" thickBot="1" x14ac:dyDescent="0.45">
      <c r="A33" s="402" t="str">
        <f>IFERROR(VLOOKUP(DBCS(A29),各回ごと!$Q$5:$T$38,4,FALSE)&amp;"","")</f>
        <v>〈教科書ページ〉p.46～54</v>
      </c>
      <c r="B33" s="403"/>
      <c r="C33" s="403"/>
      <c r="D33" s="403"/>
      <c r="E33" s="403" t="str">
        <f>IFERROR(VLOOKUP(DBCS(A29),各回ごと!$Q$5:$T$38,5,FALSE)&amp;"","")</f>
        <v/>
      </c>
      <c r="F33" s="403"/>
      <c r="G33" s="403"/>
      <c r="H33" s="403"/>
      <c r="I33" s="403"/>
      <c r="J33" s="403"/>
      <c r="K33" s="403"/>
      <c r="L33" s="404"/>
      <c r="M33" s="105"/>
      <c r="Q33" s="157"/>
      <c r="R33" s="157"/>
      <c r="S33" s="158"/>
      <c r="T33" s="158"/>
    </row>
    <row r="34" spans="1:20" ht="15.75" customHeight="1" x14ac:dyDescent="0.4">
      <c r="A34" s="405" t="s">
        <v>236</v>
      </c>
      <c r="B34" s="407" t="str">
        <f>IFERROR(VLOOKUP(DBCS(A34),各回ごと!$Q$5:$T$38,2,FALSE)&amp;"","")</f>
        <v>根号をふくむ式の計算(1)</v>
      </c>
      <c r="C34" s="151"/>
      <c r="D34" s="409" t="s">
        <v>0</v>
      </c>
      <c r="E34" s="231" t="s">
        <v>7</v>
      </c>
      <c r="F34" s="231"/>
      <c r="G34" s="231"/>
      <c r="H34" s="231"/>
      <c r="I34" s="231"/>
      <c r="J34" s="231"/>
      <c r="K34" s="231"/>
      <c r="L34" s="351"/>
      <c r="Q34" s="157"/>
      <c r="R34" s="157"/>
      <c r="S34" s="158"/>
      <c r="T34" s="158"/>
    </row>
    <row r="35" spans="1:20" ht="17.25" customHeight="1" x14ac:dyDescent="0.4">
      <c r="A35" s="406"/>
      <c r="B35" s="408"/>
      <c r="C35" s="149"/>
      <c r="D35" s="247"/>
      <c r="E35" s="231" t="s">
        <v>1</v>
      </c>
      <c r="F35" s="231"/>
      <c r="G35" s="231"/>
      <c r="H35" s="231" t="s">
        <v>2</v>
      </c>
      <c r="I35" s="231"/>
      <c r="J35" s="231"/>
      <c r="K35" s="281" t="s">
        <v>167</v>
      </c>
      <c r="L35" s="352"/>
      <c r="M35" s="105"/>
      <c r="Q35" s="157"/>
      <c r="R35" s="157"/>
      <c r="S35" s="158"/>
      <c r="T35" s="158"/>
    </row>
    <row r="36" spans="1:20" ht="77.25" customHeight="1" x14ac:dyDescent="0.4">
      <c r="A36" s="410" t="str">
        <f>IFERROR(VLOOKUP(DBCS(A34),各回ごと!$Q$5:$T$38,3,FALSE)&amp;"","")</f>
        <v>学習の目標 （Can-Doチェック)
□根号をふくむ数の乗法・除法ができる。
□根号で表された数の変形ができる。
□分母の有理化をすることができる。
□根号をふくむ数の近似値を求めることができる。
□根号をふくむいろいろな式の乗法・除法ができる。</v>
      </c>
      <c r="B36" s="411"/>
      <c r="C36" s="329" t="s">
        <v>243</v>
      </c>
      <c r="D36" s="331" t="s">
        <v>6</v>
      </c>
      <c r="E36" s="333"/>
      <c r="F36" s="334"/>
      <c r="G36" s="337" t="str">
        <f>IFERROR("/"&amp;VLOOKUP(DBCS(A34),各回ごと!$Q$5:$V$38,5,FALSE)&amp;"点","")</f>
        <v>/190点</v>
      </c>
      <c r="H36" s="333"/>
      <c r="I36" s="334"/>
      <c r="J36" s="337" t="str">
        <f>IFERROR("/"&amp;VLOOKUP(DBCS(A34),各回ごと!$Q$5:$V$38,6,FALSE)&amp;"点","")</f>
        <v>/10点</v>
      </c>
      <c r="K36" s="339" t="s">
        <v>245</v>
      </c>
      <c r="L36" s="340"/>
      <c r="Q36" s="157"/>
      <c r="R36" s="157"/>
      <c r="S36" s="158"/>
      <c r="T36" s="158"/>
    </row>
    <row r="37" spans="1:20" ht="77.25" customHeight="1" x14ac:dyDescent="0.4">
      <c r="A37" s="412"/>
      <c r="B37" s="413"/>
      <c r="C37" s="330"/>
      <c r="D37" s="332"/>
      <c r="E37" s="335"/>
      <c r="F37" s="336"/>
      <c r="G37" s="338"/>
      <c r="H37" s="335"/>
      <c r="I37" s="336"/>
      <c r="J37" s="338"/>
      <c r="K37" s="341"/>
      <c r="L37" s="342"/>
      <c r="M37" s="105"/>
    </row>
    <row r="38" spans="1:20" ht="16.5" customHeight="1" thickBot="1" x14ac:dyDescent="0.45">
      <c r="A38" s="402" t="str">
        <f>IFERROR(VLOOKUP(DBCS(A34),各回ごと!$Q$5:$T$38,4,FALSE)&amp;"","")</f>
        <v>〈教科書ページ〉p.56～63</v>
      </c>
      <c r="B38" s="403"/>
      <c r="C38" s="403"/>
      <c r="D38" s="403"/>
      <c r="E38" s="403" t="str">
        <f>IFERROR(VLOOKUP(DBCS(A34),各回ごと!$Q$5:$T$38,5,FALSE)&amp;"","")</f>
        <v/>
      </c>
      <c r="F38" s="403"/>
      <c r="G38" s="403"/>
      <c r="H38" s="403"/>
      <c r="I38" s="403"/>
      <c r="J38" s="403"/>
      <c r="K38" s="403"/>
      <c r="L38" s="404"/>
    </row>
    <row r="39" spans="1:20" ht="15.75" customHeight="1" x14ac:dyDescent="0.4">
      <c r="A39" s="405" t="s">
        <v>237</v>
      </c>
      <c r="B39" s="407" t="str">
        <f>IFERROR(VLOOKUP(DBCS(A39),各回ごと!$Q$5:$T$38,2,FALSE)&amp;"","")</f>
        <v>根号をふくむ式の計算(2)/平方根の利用</v>
      </c>
      <c r="C39" s="151"/>
      <c r="D39" s="409" t="s">
        <v>0</v>
      </c>
      <c r="E39" s="231" t="s">
        <v>7</v>
      </c>
      <c r="F39" s="231"/>
      <c r="G39" s="231"/>
      <c r="H39" s="231"/>
      <c r="I39" s="231"/>
      <c r="J39" s="231"/>
      <c r="K39" s="231"/>
      <c r="L39" s="351"/>
      <c r="Q39" s="157"/>
      <c r="R39" s="157"/>
      <c r="S39" s="158"/>
      <c r="T39" s="158"/>
    </row>
    <row r="40" spans="1:20" ht="17.25" customHeight="1" x14ac:dyDescent="0.4">
      <c r="A40" s="406"/>
      <c r="B40" s="408"/>
      <c r="C40" s="205"/>
      <c r="D40" s="247"/>
      <c r="E40" s="231" t="s">
        <v>1</v>
      </c>
      <c r="F40" s="231"/>
      <c r="G40" s="231"/>
      <c r="H40" s="231" t="s">
        <v>2</v>
      </c>
      <c r="I40" s="231"/>
      <c r="J40" s="231"/>
      <c r="K40" s="281" t="s">
        <v>167</v>
      </c>
      <c r="L40" s="352"/>
      <c r="M40" s="105"/>
      <c r="Q40" s="157"/>
      <c r="R40" s="157"/>
      <c r="S40" s="158"/>
      <c r="T40" s="158"/>
    </row>
    <row r="41" spans="1:20" ht="77.25" customHeight="1" x14ac:dyDescent="0.4">
      <c r="A41" s="410" t="str">
        <f>IFERROR(VLOOKUP(DBCS(A39),各回ごと!$Q$5:$T$38,3,FALSE)&amp;"","")</f>
        <v>学習の目標 （Can-Doチェック)
□根号をふくむ数の加法・減法ができる。
□分配法則や展開の公式を使って，根号をふくむ式の計算ができる。
□根号をふくむいろいろな式の計算ができる。
□式の値を求めることができる。
□平方根を利用して図形の問題を解くことができる。
□平方根の計算の誤りを見つけ，その説明をすることができる。</v>
      </c>
      <c r="B41" s="411"/>
      <c r="C41" s="329" t="s">
        <v>243</v>
      </c>
      <c r="D41" s="331" t="s">
        <v>6</v>
      </c>
      <c r="E41" s="333"/>
      <c r="F41" s="334"/>
      <c r="G41" s="337" t="str">
        <f>IFERROR("/"&amp;VLOOKUP(DBCS(A39),各回ごと!$Q$5:$V$38,5,FALSE)&amp;"点","")</f>
        <v>/140点</v>
      </c>
      <c r="H41" s="333"/>
      <c r="I41" s="334"/>
      <c r="J41" s="337" t="str">
        <f>IFERROR("/"&amp;VLOOKUP(DBCS(A39),各回ごと!$Q$5:$V$38,6,FALSE)&amp;"点","")</f>
        <v>/60点</v>
      </c>
      <c r="K41" s="339" t="s">
        <v>245</v>
      </c>
      <c r="L41" s="340"/>
      <c r="Q41" s="157"/>
      <c r="R41" s="157"/>
      <c r="S41" s="158"/>
      <c r="T41" s="158"/>
    </row>
    <row r="42" spans="1:20" ht="77.25" customHeight="1" x14ac:dyDescent="0.4">
      <c r="A42" s="412"/>
      <c r="B42" s="413"/>
      <c r="C42" s="330"/>
      <c r="D42" s="332"/>
      <c r="E42" s="335"/>
      <c r="F42" s="336"/>
      <c r="G42" s="338"/>
      <c r="H42" s="335"/>
      <c r="I42" s="336"/>
      <c r="J42" s="338"/>
      <c r="K42" s="341"/>
      <c r="L42" s="342"/>
      <c r="M42" s="105"/>
    </row>
    <row r="43" spans="1:20" ht="16.5" customHeight="1" thickBot="1" x14ac:dyDescent="0.45">
      <c r="A43" s="402" t="str">
        <f>IFERROR(VLOOKUP(DBCS(A39),各回ごと!$Q$5:$T$38,4,FALSE)&amp;"","")</f>
        <v>〈教科書ページ〉p.64～71</v>
      </c>
      <c r="B43" s="403"/>
      <c r="C43" s="403"/>
      <c r="D43" s="403"/>
      <c r="E43" s="403" t="str">
        <f>IFERROR(VLOOKUP(DBCS(A39),各回ごと!$Q$5:$T$38,5,FALSE)&amp;"","")</f>
        <v/>
      </c>
      <c r="F43" s="403"/>
      <c r="G43" s="403"/>
      <c r="H43" s="403"/>
      <c r="I43" s="403"/>
      <c r="J43" s="403"/>
      <c r="K43" s="403"/>
      <c r="L43" s="404"/>
    </row>
    <row r="44" spans="1:20" ht="15.75" customHeight="1" x14ac:dyDescent="0.4">
      <c r="A44" s="405"/>
      <c r="B44" s="407" t="str">
        <f>IFERROR(VLOOKUP(DBCS(A44),各回ごと!$Q$5:$T$38,2,FALSE)&amp;"","")</f>
        <v/>
      </c>
      <c r="C44" s="151"/>
      <c r="D44" s="409" t="s">
        <v>0</v>
      </c>
      <c r="E44" s="231" t="s">
        <v>7</v>
      </c>
      <c r="F44" s="231"/>
      <c r="G44" s="231"/>
      <c r="H44" s="231"/>
      <c r="I44" s="231"/>
      <c r="J44" s="231"/>
      <c r="K44" s="231"/>
      <c r="L44" s="351"/>
      <c r="Q44" s="157"/>
      <c r="R44" s="157"/>
      <c r="S44" s="158"/>
      <c r="T44" s="158"/>
    </row>
    <row r="45" spans="1:20" ht="17.25" customHeight="1" x14ac:dyDescent="0.4">
      <c r="A45" s="406"/>
      <c r="B45" s="408"/>
      <c r="C45" s="205"/>
      <c r="D45" s="247"/>
      <c r="E45" s="231" t="s">
        <v>1</v>
      </c>
      <c r="F45" s="231"/>
      <c r="G45" s="231"/>
      <c r="H45" s="231" t="s">
        <v>2</v>
      </c>
      <c r="I45" s="231"/>
      <c r="J45" s="231"/>
      <c r="K45" s="281" t="s">
        <v>167</v>
      </c>
      <c r="L45" s="352"/>
      <c r="M45" s="105"/>
      <c r="Q45" s="157"/>
      <c r="R45" s="157"/>
      <c r="S45" s="158"/>
      <c r="T45" s="158"/>
    </row>
    <row r="46" spans="1:20" ht="77.25" customHeight="1" x14ac:dyDescent="0.4">
      <c r="A46" s="410" t="str">
        <f>IFERROR(VLOOKUP(DBCS(A44),各回ごと!$Q$5:$T$38,3,FALSE)&amp;"","")</f>
        <v/>
      </c>
      <c r="B46" s="411"/>
      <c r="C46" s="329" t="s">
        <v>243</v>
      </c>
      <c r="D46" s="331" t="s">
        <v>6</v>
      </c>
      <c r="E46" s="333"/>
      <c r="F46" s="334"/>
      <c r="G46" s="337" t="str">
        <f>IFERROR("/"&amp;VLOOKUP(DBCS(A44),各回ごと!$Q$5:$V$38,5,FALSE)&amp;"点","")</f>
        <v/>
      </c>
      <c r="H46" s="333"/>
      <c r="I46" s="334"/>
      <c r="J46" s="337" t="str">
        <f>IFERROR("/"&amp;VLOOKUP(DBCS(A44),各回ごと!$Q$5:$V$38,6,FALSE)&amp;"点","")</f>
        <v/>
      </c>
      <c r="K46" s="339" t="s">
        <v>245</v>
      </c>
      <c r="L46" s="340"/>
      <c r="Q46" s="157"/>
      <c r="R46" s="157"/>
      <c r="S46" s="158"/>
      <c r="T46" s="158"/>
    </row>
    <row r="47" spans="1:20" ht="77.25" customHeight="1" x14ac:dyDescent="0.4">
      <c r="A47" s="412"/>
      <c r="B47" s="413"/>
      <c r="C47" s="330"/>
      <c r="D47" s="332"/>
      <c r="E47" s="335"/>
      <c r="F47" s="336"/>
      <c r="G47" s="338"/>
      <c r="H47" s="335"/>
      <c r="I47" s="336"/>
      <c r="J47" s="338"/>
      <c r="K47" s="341"/>
      <c r="L47" s="342"/>
      <c r="M47" s="105"/>
    </row>
    <row r="48" spans="1:20" ht="16.5" customHeight="1" thickBot="1" x14ac:dyDescent="0.45">
      <c r="A48" s="402" t="str">
        <f>IFERROR(VLOOKUP(DBCS(A44),各回ごと!$Q$5:$T$38,4,FALSE)&amp;"","")</f>
        <v/>
      </c>
      <c r="B48" s="403"/>
      <c r="C48" s="403"/>
      <c r="D48" s="403"/>
      <c r="E48" s="403" t="str">
        <f>IFERROR(VLOOKUP(DBCS(A44),各回ごと!$Q$5:$T$38,5,FALSE)&amp;"","")</f>
        <v/>
      </c>
      <c r="F48" s="403"/>
      <c r="G48" s="403"/>
      <c r="H48" s="403"/>
      <c r="I48" s="403"/>
      <c r="J48" s="403"/>
      <c r="K48" s="403"/>
      <c r="L48" s="404"/>
    </row>
    <row r="49" spans="1:20" ht="15.75" customHeight="1" x14ac:dyDescent="0.4">
      <c r="A49" s="405"/>
      <c r="B49" s="407" t="str">
        <f>IFERROR(VLOOKUP(DBCS(A49),各回ごと!$Q$5:$T$38,2,FALSE)&amp;"","")</f>
        <v/>
      </c>
      <c r="C49" s="151"/>
      <c r="D49" s="409" t="s">
        <v>0</v>
      </c>
      <c r="E49" s="231" t="s">
        <v>7</v>
      </c>
      <c r="F49" s="231"/>
      <c r="G49" s="231"/>
      <c r="H49" s="231"/>
      <c r="I49" s="231"/>
      <c r="J49" s="231"/>
      <c r="K49" s="231"/>
      <c r="L49" s="351"/>
      <c r="Q49" s="157"/>
      <c r="R49" s="157"/>
      <c r="S49" s="158"/>
      <c r="T49" s="158"/>
    </row>
    <row r="50" spans="1:20" ht="17.25" customHeight="1" x14ac:dyDescent="0.4">
      <c r="A50" s="406"/>
      <c r="B50" s="408"/>
      <c r="C50" s="205"/>
      <c r="D50" s="247"/>
      <c r="E50" s="231" t="s">
        <v>1</v>
      </c>
      <c r="F50" s="231"/>
      <c r="G50" s="231"/>
      <c r="H50" s="231" t="s">
        <v>2</v>
      </c>
      <c r="I50" s="231"/>
      <c r="J50" s="231"/>
      <c r="K50" s="281" t="s">
        <v>167</v>
      </c>
      <c r="L50" s="352"/>
      <c r="M50" s="105"/>
      <c r="Q50" s="157"/>
      <c r="R50" s="157"/>
      <c r="S50" s="158"/>
      <c r="T50" s="158"/>
    </row>
    <row r="51" spans="1:20" ht="77.25" customHeight="1" x14ac:dyDescent="0.4">
      <c r="A51" s="410" t="str">
        <f>IFERROR(VLOOKUP(DBCS(A49),各回ごと!$Q$5:$T$38,3,FALSE)&amp;"","")</f>
        <v/>
      </c>
      <c r="B51" s="411"/>
      <c r="C51" s="329" t="s">
        <v>243</v>
      </c>
      <c r="D51" s="331" t="s">
        <v>6</v>
      </c>
      <c r="E51" s="333"/>
      <c r="F51" s="334"/>
      <c r="G51" s="337" t="str">
        <f>IFERROR("/"&amp;VLOOKUP(DBCS(A49),各回ごと!$Q$5:$V$38,5,FALSE)&amp;"点","")</f>
        <v/>
      </c>
      <c r="H51" s="333"/>
      <c r="I51" s="334"/>
      <c r="J51" s="337" t="str">
        <f>IFERROR("/"&amp;VLOOKUP(DBCS(A49),各回ごと!$Q$5:$V$38,6,FALSE)&amp;"点","")</f>
        <v/>
      </c>
      <c r="K51" s="339" t="s">
        <v>245</v>
      </c>
      <c r="L51" s="340"/>
      <c r="Q51" s="157"/>
      <c r="R51" s="157"/>
      <c r="S51" s="158"/>
      <c r="T51" s="158"/>
    </row>
    <row r="52" spans="1:20" ht="77.25" customHeight="1" x14ac:dyDescent="0.4">
      <c r="A52" s="412"/>
      <c r="B52" s="413"/>
      <c r="C52" s="330"/>
      <c r="D52" s="332"/>
      <c r="E52" s="335"/>
      <c r="F52" s="336"/>
      <c r="G52" s="338"/>
      <c r="H52" s="335"/>
      <c r="I52" s="336"/>
      <c r="J52" s="338"/>
      <c r="K52" s="341"/>
      <c r="L52" s="342"/>
      <c r="M52" s="105"/>
    </row>
    <row r="53" spans="1:20" ht="16.5" customHeight="1" thickBot="1" x14ac:dyDescent="0.45">
      <c r="A53" s="402" t="str">
        <f>IFERROR(VLOOKUP(DBCS(A49),各回ごと!$Q$5:$T$38,4,FALSE)&amp;"","")</f>
        <v/>
      </c>
      <c r="B53" s="403"/>
      <c r="C53" s="403"/>
      <c r="D53" s="403"/>
      <c r="E53" s="403" t="str">
        <f>IFERROR(VLOOKUP(DBCS(A49),各回ごと!$Q$5:$T$38,5,FALSE)&amp;"","")</f>
        <v/>
      </c>
      <c r="F53" s="403"/>
      <c r="G53" s="403"/>
      <c r="H53" s="403"/>
      <c r="I53" s="403"/>
      <c r="J53" s="403"/>
      <c r="K53" s="403"/>
      <c r="L53" s="404"/>
    </row>
    <row r="54" spans="1:20" ht="15.75" customHeight="1" x14ac:dyDescent="0.4">
      <c r="A54" s="405"/>
      <c r="B54" s="407" t="str">
        <f>IFERROR(VLOOKUP(DBCS(A54),各回ごと!$Q$5:$T$38,2,FALSE)&amp;"","")</f>
        <v/>
      </c>
      <c r="C54" s="151"/>
      <c r="D54" s="409" t="s">
        <v>0</v>
      </c>
      <c r="E54" s="231" t="s">
        <v>7</v>
      </c>
      <c r="F54" s="231"/>
      <c r="G54" s="231"/>
      <c r="H54" s="231"/>
      <c r="I54" s="231"/>
      <c r="J54" s="231"/>
      <c r="K54" s="231"/>
      <c r="L54" s="351"/>
      <c r="Q54" s="157"/>
      <c r="R54" s="157"/>
      <c r="S54" s="158"/>
      <c r="T54" s="158"/>
    </row>
    <row r="55" spans="1:20" ht="17.25" customHeight="1" x14ac:dyDescent="0.4">
      <c r="A55" s="406"/>
      <c r="B55" s="408"/>
      <c r="C55" s="210"/>
      <c r="D55" s="247"/>
      <c r="E55" s="231" t="s">
        <v>1</v>
      </c>
      <c r="F55" s="231"/>
      <c r="G55" s="231"/>
      <c r="H55" s="231" t="s">
        <v>2</v>
      </c>
      <c r="I55" s="231"/>
      <c r="J55" s="231"/>
      <c r="K55" s="281" t="s">
        <v>167</v>
      </c>
      <c r="L55" s="352"/>
      <c r="M55" s="105"/>
      <c r="Q55" s="157"/>
      <c r="R55" s="157"/>
      <c r="S55" s="158"/>
      <c r="T55" s="158"/>
    </row>
    <row r="56" spans="1:20" ht="77.25" customHeight="1" x14ac:dyDescent="0.4">
      <c r="A56" s="410" t="str">
        <f>IFERROR(VLOOKUP(DBCS(A54),各回ごと!$Q$5:$T$38,3,FALSE)&amp;"","")</f>
        <v/>
      </c>
      <c r="B56" s="411"/>
      <c r="C56" s="329" t="s">
        <v>243</v>
      </c>
      <c r="D56" s="331" t="s">
        <v>6</v>
      </c>
      <c r="E56" s="333"/>
      <c r="F56" s="334"/>
      <c r="G56" s="337" t="str">
        <f>IFERROR("/"&amp;VLOOKUP(DBCS(A54),各回ごと!$Q$5:$V$38,5,FALSE)&amp;"点","")</f>
        <v/>
      </c>
      <c r="H56" s="333"/>
      <c r="I56" s="334"/>
      <c r="J56" s="337" t="str">
        <f>IFERROR("/"&amp;VLOOKUP(DBCS(A54),各回ごと!$Q$5:$V$38,6,FALSE)&amp;"点","")</f>
        <v/>
      </c>
      <c r="K56" s="339" t="s">
        <v>245</v>
      </c>
      <c r="L56" s="340"/>
      <c r="Q56" s="157"/>
      <c r="R56" s="157"/>
      <c r="S56" s="158"/>
      <c r="T56" s="158"/>
    </row>
    <row r="57" spans="1:20" ht="77.25" customHeight="1" x14ac:dyDescent="0.4">
      <c r="A57" s="412"/>
      <c r="B57" s="413"/>
      <c r="C57" s="330"/>
      <c r="D57" s="332"/>
      <c r="E57" s="335"/>
      <c r="F57" s="336"/>
      <c r="G57" s="338"/>
      <c r="H57" s="335"/>
      <c r="I57" s="336"/>
      <c r="J57" s="338"/>
      <c r="K57" s="341"/>
      <c r="L57" s="342"/>
      <c r="M57" s="105"/>
    </row>
    <row r="58" spans="1:20" ht="16.5" customHeight="1" thickBot="1" x14ac:dyDescent="0.45">
      <c r="A58" s="402" t="str">
        <f>IFERROR(VLOOKUP(DBCS(A54),各回ごと!$Q$5:$T$38,4,FALSE)&amp;"","")</f>
        <v/>
      </c>
      <c r="B58" s="403"/>
      <c r="C58" s="403"/>
      <c r="D58" s="403"/>
      <c r="E58" s="403" t="str">
        <f>IFERROR(VLOOKUP(DBCS(A54),各回ごと!$Q$5:$T$38,5,FALSE)&amp;"","")</f>
        <v/>
      </c>
      <c r="F58" s="403"/>
      <c r="G58" s="403"/>
      <c r="H58" s="403"/>
      <c r="I58" s="403"/>
      <c r="J58" s="403"/>
      <c r="K58" s="403"/>
      <c r="L58" s="404"/>
    </row>
  </sheetData>
  <mergeCells count="167">
    <mergeCell ref="H51:I52"/>
    <mergeCell ref="J51:J52"/>
    <mergeCell ref="K51:L52"/>
    <mergeCell ref="A53:D53"/>
    <mergeCell ref="E53:L53"/>
    <mergeCell ref="A51:B52"/>
    <mergeCell ref="C51:C52"/>
    <mergeCell ref="D51:D52"/>
    <mergeCell ref="E51:F52"/>
    <mergeCell ref="G51:G52"/>
    <mergeCell ref="A49:A50"/>
    <mergeCell ref="B49:B50"/>
    <mergeCell ref="D49:D50"/>
    <mergeCell ref="E49:L49"/>
    <mergeCell ref="E50:G50"/>
    <mergeCell ref="H50:J50"/>
    <mergeCell ref="K50:L50"/>
    <mergeCell ref="H46:I47"/>
    <mergeCell ref="J46:J47"/>
    <mergeCell ref="K46:L47"/>
    <mergeCell ref="A48:D48"/>
    <mergeCell ref="E48:L48"/>
    <mergeCell ref="A46:B47"/>
    <mergeCell ref="C46:C47"/>
    <mergeCell ref="D46:D47"/>
    <mergeCell ref="E46:F47"/>
    <mergeCell ref="G46:G47"/>
    <mergeCell ref="A44:A45"/>
    <mergeCell ref="B44:B45"/>
    <mergeCell ref="D44:D45"/>
    <mergeCell ref="E44:L44"/>
    <mergeCell ref="E45:G45"/>
    <mergeCell ref="H45:J45"/>
    <mergeCell ref="K45:L45"/>
    <mergeCell ref="H41:I42"/>
    <mergeCell ref="J41:J42"/>
    <mergeCell ref="K41:L42"/>
    <mergeCell ref="A43:D43"/>
    <mergeCell ref="E43:L43"/>
    <mergeCell ref="A41:B42"/>
    <mergeCell ref="C41:C42"/>
    <mergeCell ref="D41:D42"/>
    <mergeCell ref="E41:F42"/>
    <mergeCell ref="G41:G42"/>
    <mergeCell ref="A39:A40"/>
    <mergeCell ref="B39:B40"/>
    <mergeCell ref="D39:D40"/>
    <mergeCell ref="E39:L39"/>
    <mergeCell ref="E40:G40"/>
    <mergeCell ref="H40:J40"/>
    <mergeCell ref="K40:L40"/>
    <mergeCell ref="J26:J27"/>
    <mergeCell ref="K26:L27"/>
    <mergeCell ref="C31:C32"/>
    <mergeCell ref="D31:D32"/>
    <mergeCell ref="E31:F32"/>
    <mergeCell ref="G31:G32"/>
    <mergeCell ref="H31:I32"/>
    <mergeCell ref="J31:J32"/>
    <mergeCell ref="K31:L32"/>
    <mergeCell ref="C26:C27"/>
    <mergeCell ref="D26:D27"/>
    <mergeCell ref="E26:F27"/>
    <mergeCell ref="G26:G27"/>
    <mergeCell ref="H26:I27"/>
    <mergeCell ref="E30:G30"/>
    <mergeCell ref="H30:J30"/>
    <mergeCell ref="A38:D38"/>
    <mergeCell ref="B29:B30"/>
    <mergeCell ref="D29:D30"/>
    <mergeCell ref="E29:L29"/>
    <mergeCell ref="J16:J17"/>
    <mergeCell ref="K16:L17"/>
    <mergeCell ref="C21:C22"/>
    <mergeCell ref="D21:D22"/>
    <mergeCell ref="E21:F22"/>
    <mergeCell ref="G21:G22"/>
    <mergeCell ref="H21:I22"/>
    <mergeCell ref="J21:J22"/>
    <mergeCell ref="K21:L22"/>
    <mergeCell ref="H16:I17"/>
    <mergeCell ref="A16:B17"/>
    <mergeCell ref="C16:C17"/>
    <mergeCell ref="D16:D17"/>
    <mergeCell ref="E16:F17"/>
    <mergeCell ref="G16:G17"/>
    <mergeCell ref="A26:B27"/>
    <mergeCell ref="E24:L24"/>
    <mergeCell ref="E25:G25"/>
    <mergeCell ref="A29:A30"/>
    <mergeCell ref="E38:L38"/>
    <mergeCell ref="A18:D18"/>
    <mergeCell ref="E18:L18"/>
    <mergeCell ref="H20:J20"/>
    <mergeCell ref="A21:B22"/>
    <mergeCell ref="A19:A20"/>
    <mergeCell ref="B19:B20"/>
    <mergeCell ref="D19:D20"/>
    <mergeCell ref="A24:A25"/>
    <mergeCell ref="K30:L30"/>
    <mergeCell ref="K35:L35"/>
    <mergeCell ref="K25:L25"/>
    <mergeCell ref="K20:L20"/>
    <mergeCell ref="E19:L19"/>
    <mergeCell ref="E20:G20"/>
    <mergeCell ref="A23:D23"/>
    <mergeCell ref="E23:L23"/>
    <mergeCell ref="A28:D28"/>
    <mergeCell ref="E28:L28"/>
    <mergeCell ref="A33:D33"/>
    <mergeCell ref="E33:L33"/>
    <mergeCell ref="B24:B25"/>
    <mergeCell ref="D24:D25"/>
    <mergeCell ref="H25:J25"/>
    <mergeCell ref="A3:B3"/>
    <mergeCell ref="C3:L3"/>
    <mergeCell ref="A4:B5"/>
    <mergeCell ref="C4:K4"/>
    <mergeCell ref="C5:K5"/>
    <mergeCell ref="C10:K11"/>
    <mergeCell ref="C12:J12"/>
    <mergeCell ref="A13:B13"/>
    <mergeCell ref="C13:L13"/>
    <mergeCell ref="A14:A15"/>
    <mergeCell ref="B14:B15"/>
    <mergeCell ref="D14:D15"/>
    <mergeCell ref="E14:L14"/>
    <mergeCell ref="E15:G15"/>
    <mergeCell ref="H15:J15"/>
    <mergeCell ref="A6:B11"/>
    <mergeCell ref="C6:K6"/>
    <mergeCell ref="C7:K7"/>
    <mergeCell ref="C8:K8"/>
    <mergeCell ref="C9:K9"/>
    <mergeCell ref="K15:L15"/>
    <mergeCell ref="A31:B32"/>
    <mergeCell ref="H36:I37"/>
    <mergeCell ref="A34:A35"/>
    <mergeCell ref="B34:B35"/>
    <mergeCell ref="D34:D35"/>
    <mergeCell ref="E34:L34"/>
    <mergeCell ref="E35:G35"/>
    <mergeCell ref="H35:J35"/>
    <mergeCell ref="A36:B37"/>
    <mergeCell ref="C36:C37"/>
    <mergeCell ref="D36:D37"/>
    <mergeCell ref="E36:F37"/>
    <mergeCell ref="G36:G37"/>
    <mergeCell ref="J36:J37"/>
    <mergeCell ref="K36:L37"/>
    <mergeCell ref="A58:D58"/>
    <mergeCell ref="E58:L58"/>
    <mergeCell ref="A54:A55"/>
    <mergeCell ref="B54:B55"/>
    <mergeCell ref="D54:D55"/>
    <mergeCell ref="E54:L54"/>
    <mergeCell ref="E55:G55"/>
    <mergeCell ref="H55:J55"/>
    <mergeCell ref="K55:L55"/>
    <mergeCell ref="A56:B57"/>
    <mergeCell ref="C56:C57"/>
    <mergeCell ref="D56:D57"/>
    <mergeCell ref="E56:F57"/>
    <mergeCell ref="G56:G57"/>
    <mergeCell ref="H56:I57"/>
    <mergeCell ref="J56:J57"/>
    <mergeCell ref="K56:L57"/>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各回ごと!$Q$5:$Q$28</xm:f>
          </x14:formula1>
          <xm:sqref>A29:A30 A34:A35 A39:A40 A39:A40 A44:A45 A49:A50 A54:A55 A14:A15 A19:A20 A24:A25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customWidth="1"/>
    <col min="8" max="9" width="7.625" customWidth="1"/>
    <col min="10" max="10" width="12.875" customWidth="1"/>
    <col min="11" max="11" width="7.5" customWidth="1"/>
    <col min="12" max="12" width="10.75" customWidth="1"/>
    <col min="13" max="13" width="31.25" style="38" customWidth="1"/>
    <col min="17" max="17" width="7.5" style="156" customWidth="1"/>
    <col min="18" max="18" width="12.75" style="156" customWidth="1"/>
    <col min="19" max="19" width="51.125" style="157" customWidth="1"/>
    <col min="20" max="20" width="20" style="157" customWidth="1"/>
  </cols>
  <sheetData>
    <row r="1" spans="1:21" ht="26.25" customHeight="1" x14ac:dyDescent="0.4">
      <c r="A1" s="179" t="s">
        <v>275</v>
      </c>
      <c r="B1" s="112"/>
      <c r="C1" s="112"/>
      <c r="D1" s="112"/>
      <c r="E1" s="112"/>
      <c r="F1" s="112"/>
      <c r="G1" s="112"/>
      <c r="H1" s="112"/>
      <c r="I1" s="112"/>
      <c r="J1" s="112"/>
      <c r="K1" s="112"/>
      <c r="L1" s="178" t="str">
        <f>各回ごと!L1</f>
        <v>　[３ 年　数　学　］</v>
      </c>
      <c r="M1" s="94"/>
    </row>
    <row r="2" spans="1:21" ht="20.100000000000001" customHeight="1" thickBot="1" x14ac:dyDescent="0.45">
      <c r="A2" s="7"/>
      <c r="B2" s="6"/>
      <c r="C2" s="6"/>
      <c r="F2" s="166" t="s">
        <v>207</v>
      </c>
      <c r="G2" s="166" t="s">
        <v>273</v>
      </c>
      <c r="H2" s="167" t="s">
        <v>208</v>
      </c>
      <c r="L2" s="111"/>
    </row>
    <row r="3" spans="1:21" ht="16.5" customHeight="1" x14ac:dyDescent="0.4">
      <c r="A3" s="353" t="s">
        <v>8</v>
      </c>
      <c r="B3" s="354"/>
      <c r="C3" s="347" t="s">
        <v>9</v>
      </c>
      <c r="D3" s="347"/>
      <c r="E3" s="347"/>
      <c r="F3" s="347"/>
      <c r="G3" s="347"/>
      <c r="H3" s="347"/>
      <c r="I3" s="347"/>
      <c r="J3" s="347"/>
      <c r="K3" s="347"/>
      <c r="L3" s="348"/>
      <c r="Q3" s="157"/>
      <c r="R3" s="157"/>
      <c r="S3" s="158"/>
      <c r="T3" s="158"/>
    </row>
    <row r="4" spans="1:21" ht="21" customHeight="1" x14ac:dyDescent="0.4">
      <c r="A4" s="418" t="s">
        <v>182</v>
      </c>
      <c r="B4" s="419"/>
      <c r="C4" s="422" t="s">
        <v>158</v>
      </c>
      <c r="D4" s="314"/>
      <c r="E4" s="314"/>
      <c r="F4" s="314"/>
      <c r="G4" s="314"/>
      <c r="H4" s="314"/>
      <c r="I4" s="314"/>
      <c r="J4" s="314"/>
      <c r="K4" s="315"/>
      <c r="L4" s="126" t="s">
        <v>139</v>
      </c>
      <c r="Q4" s="157"/>
      <c r="R4" s="157"/>
      <c r="S4" s="158"/>
      <c r="T4" s="158"/>
    </row>
    <row r="5" spans="1:21" ht="38.1" customHeight="1" x14ac:dyDescent="0.4">
      <c r="A5" s="420"/>
      <c r="B5" s="421"/>
      <c r="C5" s="311" t="s">
        <v>252</v>
      </c>
      <c r="D5" s="311"/>
      <c r="E5" s="311"/>
      <c r="F5" s="311"/>
      <c r="G5" s="311"/>
      <c r="H5" s="311"/>
      <c r="I5" s="311"/>
      <c r="J5" s="311"/>
      <c r="K5" s="312"/>
      <c r="L5" s="131"/>
      <c r="M5" s="105"/>
      <c r="Q5" s="157"/>
      <c r="R5" s="157"/>
      <c r="S5" s="158"/>
      <c r="T5" s="158"/>
    </row>
    <row r="6" spans="1:21" ht="38.1" customHeight="1" x14ac:dyDescent="0.4">
      <c r="A6" s="400" t="s">
        <v>196</v>
      </c>
      <c r="B6" s="416"/>
      <c r="C6" s="297" t="s">
        <v>247</v>
      </c>
      <c r="D6" s="297"/>
      <c r="E6" s="297"/>
      <c r="F6" s="297"/>
      <c r="G6" s="297"/>
      <c r="H6" s="297"/>
      <c r="I6" s="297"/>
      <c r="J6" s="297"/>
      <c r="K6" s="298"/>
      <c r="L6" s="132"/>
      <c r="M6" s="105"/>
      <c r="Q6" s="157"/>
      <c r="R6" s="157"/>
      <c r="S6" s="158"/>
      <c r="T6" s="158"/>
    </row>
    <row r="7" spans="1:21" ht="38.1" customHeight="1" x14ac:dyDescent="0.4">
      <c r="A7" s="400"/>
      <c r="B7" s="416"/>
      <c r="C7" s="297" t="s">
        <v>248</v>
      </c>
      <c r="D7" s="297"/>
      <c r="E7" s="297"/>
      <c r="F7" s="297"/>
      <c r="G7" s="297"/>
      <c r="H7" s="297"/>
      <c r="I7" s="297"/>
      <c r="J7" s="297"/>
      <c r="K7" s="298"/>
      <c r="L7" s="132"/>
      <c r="M7" s="105"/>
      <c r="Q7" s="157"/>
      <c r="R7" s="157"/>
      <c r="S7" s="158"/>
      <c r="T7" s="158"/>
    </row>
    <row r="8" spans="1:21" ht="38.1" customHeight="1" x14ac:dyDescent="0.4">
      <c r="A8" s="400"/>
      <c r="B8" s="416"/>
      <c r="C8" s="297" t="s">
        <v>254</v>
      </c>
      <c r="D8" s="297"/>
      <c r="E8" s="297"/>
      <c r="F8" s="297"/>
      <c r="G8" s="297"/>
      <c r="H8" s="297"/>
      <c r="I8" s="297"/>
      <c r="J8" s="297"/>
      <c r="K8" s="298"/>
      <c r="L8" s="132"/>
      <c r="M8" s="105"/>
      <c r="Q8" s="157"/>
      <c r="R8" s="157"/>
      <c r="S8" s="158"/>
      <c r="T8" s="158"/>
    </row>
    <row r="9" spans="1:21" ht="27.95" customHeight="1" x14ac:dyDescent="0.4">
      <c r="A9" s="400"/>
      <c r="B9" s="416"/>
      <c r="C9" s="290" t="s">
        <v>194</v>
      </c>
      <c r="D9" s="290"/>
      <c r="E9" s="290"/>
      <c r="F9" s="290"/>
      <c r="G9" s="290"/>
      <c r="H9" s="290"/>
      <c r="I9" s="290"/>
      <c r="J9" s="290"/>
      <c r="K9" s="291"/>
      <c r="L9" s="131"/>
      <c r="M9" s="191"/>
      <c r="Q9" s="157"/>
      <c r="R9" s="157"/>
      <c r="S9" s="158"/>
      <c r="T9" s="158"/>
    </row>
    <row r="10" spans="1:21" ht="17.25" customHeight="1" x14ac:dyDescent="0.4">
      <c r="A10" s="400"/>
      <c r="B10" s="416"/>
      <c r="C10" s="284" t="s">
        <v>246</v>
      </c>
      <c r="D10" s="284"/>
      <c r="E10" s="284"/>
      <c r="F10" s="284"/>
      <c r="G10" s="284"/>
      <c r="H10" s="284"/>
      <c r="I10" s="284"/>
      <c r="J10" s="284"/>
      <c r="K10" s="285"/>
      <c r="L10" s="127" t="s">
        <v>143</v>
      </c>
      <c r="M10" s="191"/>
      <c r="Q10" s="157"/>
      <c r="R10" s="157"/>
      <c r="S10" s="158"/>
      <c r="T10" s="158"/>
    </row>
    <row r="11" spans="1:21" ht="87.75" customHeight="1" thickBot="1" x14ac:dyDescent="0.45">
      <c r="A11" s="381"/>
      <c r="B11" s="417"/>
      <c r="C11" s="327"/>
      <c r="D11" s="327"/>
      <c r="E11" s="327"/>
      <c r="F11" s="327"/>
      <c r="G11" s="327"/>
      <c r="H11" s="327"/>
      <c r="I11" s="327"/>
      <c r="J11" s="327"/>
      <c r="K11" s="328"/>
      <c r="L11" s="122"/>
      <c r="M11" s="215" t="s">
        <v>276</v>
      </c>
      <c r="Q11" s="157"/>
      <c r="R11" s="157"/>
      <c r="S11" s="158"/>
      <c r="T11" s="158"/>
    </row>
    <row r="12" spans="1:21" ht="12" customHeight="1" thickBot="1" x14ac:dyDescent="0.25">
      <c r="A12" s="123"/>
      <c r="B12" s="46"/>
      <c r="C12" s="399"/>
      <c r="D12" s="399"/>
      <c r="E12" s="399"/>
      <c r="F12" s="399"/>
      <c r="G12" s="399"/>
      <c r="H12" s="399"/>
      <c r="I12" s="399"/>
      <c r="J12" s="399"/>
      <c r="K12" s="192"/>
      <c r="L12" s="125"/>
      <c r="M12" s="199"/>
      <c r="Q12" s="157"/>
      <c r="R12" s="157"/>
      <c r="S12" s="158"/>
      <c r="T12" s="158"/>
    </row>
    <row r="13" spans="1:21" ht="16.5" customHeight="1" x14ac:dyDescent="0.4">
      <c r="A13" s="353" t="s">
        <v>8</v>
      </c>
      <c r="B13" s="354"/>
      <c r="C13" s="347" t="s">
        <v>9</v>
      </c>
      <c r="D13" s="347"/>
      <c r="E13" s="347"/>
      <c r="F13" s="347"/>
      <c r="G13" s="347"/>
      <c r="H13" s="347"/>
      <c r="I13" s="347"/>
      <c r="J13" s="347"/>
      <c r="K13" s="347"/>
      <c r="L13" s="348"/>
      <c r="M13" s="199"/>
      <c r="Q13" s="157"/>
      <c r="R13" s="157"/>
      <c r="S13" s="158"/>
      <c r="T13" s="158"/>
    </row>
    <row r="14" spans="1:21" ht="15.75" customHeight="1" x14ac:dyDescent="0.4">
      <c r="A14" s="405" t="s">
        <v>238</v>
      </c>
      <c r="B14" s="414" t="str">
        <f>IFERROR(VLOOKUP(DBCS(A14),各回ごと!$Q$5:$T$38,2,FALSE)&amp;"","")</f>
        <v>2次方程式</v>
      </c>
      <c r="C14" s="189"/>
      <c r="D14" s="246" t="s">
        <v>0</v>
      </c>
      <c r="E14" s="231" t="s">
        <v>7</v>
      </c>
      <c r="F14" s="231"/>
      <c r="G14" s="231"/>
      <c r="H14" s="231"/>
      <c r="I14" s="231"/>
      <c r="J14" s="231"/>
      <c r="K14" s="231"/>
      <c r="L14" s="351"/>
      <c r="M14" s="199"/>
      <c r="Q14" s="157"/>
      <c r="R14" s="157"/>
      <c r="S14" s="158"/>
      <c r="T14" s="158"/>
    </row>
    <row r="15" spans="1:21" ht="17.25" customHeight="1" x14ac:dyDescent="0.4">
      <c r="A15" s="406"/>
      <c r="B15" s="415"/>
      <c r="C15" s="190"/>
      <c r="D15" s="247"/>
      <c r="E15" s="231" t="s">
        <v>1</v>
      </c>
      <c r="F15" s="231"/>
      <c r="G15" s="231"/>
      <c r="H15" s="231" t="s">
        <v>2</v>
      </c>
      <c r="I15" s="231"/>
      <c r="J15" s="231"/>
      <c r="K15" s="281" t="s">
        <v>167</v>
      </c>
      <c r="L15" s="352"/>
      <c r="M15" s="105"/>
      <c r="Q15" s="157"/>
      <c r="R15" s="157"/>
      <c r="S15" s="158"/>
      <c r="T15" s="158"/>
      <c r="U15" s="158"/>
    </row>
    <row r="16" spans="1:21" ht="77.25" customHeight="1" x14ac:dyDescent="0.4">
      <c r="A16" s="443" t="str">
        <f>IFERROR(VLOOKUP(DBCS(A14),各回ごと!$Q$5:$T$38,3,FALSE)&amp;"","")</f>
        <v>学習の目標 （Can-Doチェック)
□2次方程式の解の意味を理解している。
□因数分解を使って2次方程式を解くことができる。
□平方根の考えを使って2次方程式を解くことができる。
□解の公式を使って2次方程式を解くことができる。
□いろいろな2次方程式を解くことができる。</v>
      </c>
      <c r="B16" s="444"/>
      <c r="C16" s="329" t="s">
        <v>243</v>
      </c>
      <c r="D16" s="331" t="s">
        <v>6</v>
      </c>
      <c r="E16" s="333"/>
      <c r="F16" s="334"/>
      <c r="G16" s="337" t="str">
        <f>IFERROR("/"&amp;VLOOKUP(DBCS(A14),各回ごと!$Q$5:$V$38,5,FALSE)&amp;"点","")</f>
        <v>/170点</v>
      </c>
      <c r="H16" s="333"/>
      <c r="I16" s="334"/>
      <c r="J16" s="337" t="str">
        <f>IFERROR("/"&amp;VLOOKUP(DBCS(A14),各回ごと!$Q$5:$V$38,6,FALSE)&amp;"点","")</f>
        <v>/30点</v>
      </c>
      <c r="K16" s="339" t="s">
        <v>245</v>
      </c>
      <c r="L16" s="340"/>
      <c r="Q16" s="157"/>
      <c r="R16" s="157"/>
      <c r="S16" s="158"/>
      <c r="T16" s="158"/>
      <c r="U16" s="158"/>
    </row>
    <row r="17" spans="1:21" ht="77.25" customHeight="1" x14ac:dyDescent="0.4">
      <c r="A17" s="445"/>
      <c r="B17" s="446"/>
      <c r="C17" s="330"/>
      <c r="D17" s="332"/>
      <c r="E17" s="335"/>
      <c r="F17" s="336"/>
      <c r="G17" s="338"/>
      <c r="H17" s="335"/>
      <c r="I17" s="336"/>
      <c r="J17" s="338"/>
      <c r="K17" s="341"/>
      <c r="L17" s="342"/>
      <c r="M17" s="105"/>
      <c r="Q17" s="157"/>
      <c r="R17" s="157"/>
      <c r="S17" s="158"/>
      <c r="T17" s="158"/>
      <c r="U17" s="158"/>
    </row>
    <row r="18" spans="1:21" ht="15" customHeight="1" thickBot="1" x14ac:dyDescent="0.45">
      <c r="A18" s="424" t="str">
        <f>IFERROR(VLOOKUP(DBCS(A14),各回ごと!$Q$5:$T$38,4,FALSE)&amp;"","")</f>
        <v>〈教科書ページ〉p.80～92</v>
      </c>
      <c r="B18" s="425"/>
      <c r="C18" s="425"/>
      <c r="D18" s="425"/>
      <c r="E18" s="425" t="str">
        <f>IFERROR(VLOOKUP(DBCS(A14),各回ごと!$Q$5:$T$38,5,FALSE)&amp;"","")</f>
        <v/>
      </c>
      <c r="F18" s="425"/>
      <c r="G18" s="425"/>
      <c r="H18" s="425"/>
      <c r="I18" s="425"/>
      <c r="J18" s="425"/>
      <c r="K18" s="425"/>
      <c r="L18" s="426"/>
      <c r="M18" s="105"/>
      <c r="Q18" s="157"/>
      <c r="R18" s="157"/>
      <c r="S18" s="158"/>
      <c r="T18" s="158"/>
      <c r="U18" s="158"/>
    </row>
    <row r="19" spans="1:21" ht="15.75" customHeight="1" x14ac:dyDescent="0.4">
      <c r="A19" s="429" t="s">
        <v>239</v>
      </c>
      <c r="B19" s="431" t="str">
        <f>IFERROR(VLOOKUP(DBCS(A19),各回ごと!$Q$5:$T$38,2,FALSE)&amp;"","")</f>
        <v>2次方程式の利用</v>
      </c>
      <c r="C19" s="151"/>
      <c r="D19" s="409" t="s">
        <v>0</v>
      </c>
      <c r="E19" s="434" t="s">
        <v>7</v>
      </c>
      <c r="F19" s="434"/>
      <c r="G19" s="434"/>
      <c r="H19" s="434"/>
      <c r="I19" s="434"/>
      <c r="J19" s="434"/>
      <c r="K19" s="434"/>
      <c r="L19" s="435"/>
      <c r="Q19" s="157"/>
      <c r="R19" s="157"/>
      <c r="S19" s="158"/>
      <c r="T19" s="158"/>
      <c r="U19" s="158"/>
    </row>
    <row r="20" spans="1:21" ht="17.25" customHeight="1" x14ac:dyDescent="0.4">
      <c r="A20" s="430"/>
      <c r="B20" s="408"/>
      <c r="C20" s="117"/>
      <c r="D20" s="376"/>
      <c r="E20" s="246" t="s">
        <v>1</v>
      </c>
      <c r="F20" s="246"/>
      <c r="G20" s="246"/>
      <c r="H20" s="246" t="s">
        <v>2</v>
      </c>
      <c r="I20" s="246"/>
      <c r="J20" s="246"/>
      <c r="K20" s="432" t="s">
        <v>167</v>
      </c>
      <c r="L20" s="433"/>
      <c r="M20" s="105"/>
      <c r="Q20" s="157"/>
      <c r="R20" s="157"/>
      <c r="S20" s="158"/>
      <c r="T20" s="158"/>
      <c r="U20" s="158"/>
    </row>
    <row r="21" spans="1:21" ht="77.25" customHeight="1" x14ac:dyDescent="0.4">
      <c r="A21" s="427" t="str">
        <f>IFERROR(VLOOKUP(DBCS(A19),各回ごと!$Q$5:$T$38,3,FALSE)&amp;"","")</f>
        <v>学習の目標 （Can-Doチェック)
□2次方程式を利用して，数の問題を解くことができる。
□2次方程式を利用して，図形の面積や体積の問題を解くことができる。
□2次方程式を利用して，点の移動と面積の変化の問題を解くことができる。</v>
      </c>
      <c r="B21" s="428"/>
      <c r="C21" s="436" t="s">
        <v>243</v>
      </c>
      <c r="D21" s="437" t="s">
        <v>6</v>
      </c>
      <c r="E21" s="438"/>
      <c r="F21" s="439"/>
      <c r="G21" s="440" t="str">
        <f>IFERROR("/"&amp;VLOOKUP(DBCS(A19),各回ごと!$Q$5:$V$38,5,FALSE)&amp;"点","")</f>
        <v>/30点</v>
      </c>
      <c r="H21" s="438"/>
      <c r="I21" s="439"/>
      <c r="J21" s="440" t="str">
        <f>IFERROR("/"&amp;VLOOKUP(DBCS(A19),各回ごと!$Q$5:$V$38,6,FALSE)&amp;"点","")</f>
        <v>/170点</v>
      </c>
      <c r="K21" s="441" t="s">
        <v>245</v>
      </c>
      <c r="L21" s="442"/>
      <c r="Q21" s="157"/>
      <c r="R21" s="157"/>
      <c r="S21" s="158"/>
      <c r="T21" s="158"/>
      <c r="U21" s="158"/>
    </row>
    <row r="22" spans="1:21" ht="77.25" customHeight="1" x14ac:dyDescent="0.4">
      <c r="A22" s="412"/>
      <c r="B22" s="413"/>
      <c r="C22" s="330"/>
      <c r="D22" s="332"/>
      <c r="E22" s="335"/>
      <c r="F22" s="336"/>
      <c r="G22" s="338"/>
      <c r="H22" s="335"/>
      <c r="I22" s="336"/>
      <c r="J22" s="338"/>
      <c r="K22" s="341"/>
      <c r="L22" s="342"/>
      <c r="M22" s="105"/>
      <c r="Q22" s="157"/>
      <c r="R22" s="157"/>
      <c r="S22" s="158"/>
      <c r="T22" s="158"/>
      <c r="U22" s="158"/>
    </row>
    <row r="23" spans="1:21" ht="15" customHeight="1" thickBot="1" x14ac:dyDescent="0.45">
      <c r="A23" s="402" t="str">
        <f>IFERROR(VLOOKUP(DBCS(A19),各回ごと!$Q$5:$T$38,4,FALSE)&amp;"","")</f>
        <v>〈教科書ページ〉p.93～96</v>
      </c>
      <c r="B23" s="403"/>
      <c r="C23" s="403"/>
      <c r="D23" s="403"/>
      <c r="E23" s="403" t="str">
        <f>IFERROR(VLOOKUP(DBCS(A19),各回ごと!$Q$5:$T$38,5,FALSE)&amp;"","")</f>
        <v/>
      </c>
      <c r="F23" s="403"/>
      <c r="G23" s="403"/>
      <c r="H23" s="403"/>
      <c r="I23" s="403"/>
      <c r="J23" s="403"/>
      <c r="K23" s="403"/>
      <c r="L23" s="404"/>
      <c r="M23" s="105"/>
      <c r="Q23" s="157"/>
      <c r="R23" s="157"/>
      <c r="S23" s="158"/>
      <c r="T23" s="158"/>
      <c r="U23" s="158"/>
    </row>
    <row r="24" spans="1:21" ht="15.75" customHeight="1" x14ac:dyDescent="0.4">
      <c r="A24" s="405" t="s">
        <v>240</v>
      </c>
      <c r="B24" s="407" t="str">
        <f>IFERROR(VLOOKUP(DBCS(A24),各回ごと!$Q$5:$T$38,2,FALSE)&amp;"","")</f>
        <v>関数y=ax2(1)</v>
      </c>
      <c r="C24" s="151"/>
      <c r="D24" s="409" t="s">
        <v>0</v>
      </c>
      <c r="E24" s="231" t="s">
        <v>7</v>
      </c>
      <c r="F24" s="231"/>
      <c r="G24" s="231"/>
      <c r="H24" s="231"/>
      <c r="I24" s="231"/>
      <c r="J24" s="231"/>
      <c r="K24" s="231"/>
      <c r="L24" s="351"/>
      <c r="Q24" s="157"/>
      <c r="R24" s="157"/>
      <c r="S24" s="158"/>
      <c r="T24" s="158"/>
      <c r="U24" s="158"/>
    </row>
    <row r="25" spans="1:21" ht="17.25" customHeight="1" x14ac:dyDescent="0.4">
      <c r="A25" s="406"/>
      <c r="B25" s="408"/>
      <c r="C25" s="190"/>
      <c r="D25" s="247"/>
      <c r="E25" s="231" t="s">
        <v>1</v>
      </c>
      <c r="F25" s="231"/>
      <c r="G25" s="231"/>
      <c r="H25" s="231" t="s">
        <v>2</v>
      </c>
      <c r="I25" s="231"/>
      <c r="J25" s="231"/>
      <c r="K25" s="281" t="s">
        <v>167</v>
      </c>
      <c r="L25" s="352"/>
      <c r="M25" s="105"/>
      <c r="Q25" s="157"/>
      <c r="R25" s="157"/>
      <c r="S25" s="158"/>
      <c r="T25" s="158"/>
      <c r="U25" s="158"/>
    </row>
    <row r="26" spans="1:21" ht="77.25" customHeight="1" x14ac:dyDescent="0.4">
      <c r="A26" s="410" t="str">
        <f>IFERROR(VLOOKUP(DBCS(A24),各回ごと!$Q$5:$T$38,3,FALSE)&amp;"","")</f>
        <v>学習の目標 （Can-Doチェック)
□関数y=ax2の意味や性質を理解している。
□関数y=ax2の関係を式に表すことができる。
□関数y=ax2のグラフをかくことができる。
□関数y=ax2のグラフの性質を理解している。
□関数y=ax2のグラフと図形の問題を解くことができる。</v>
      </c>
      <c r="B26" s="411"/>
      <c r="C26" s="329" t="s">
        <v>243</v>
      </c>
      <c r="D26" s="331" t="s">
        <v>6</v>
      </c>
      <c r="E26" s="333"/>
      <c r="F26" s="334"/>
      <c r="G26" s="337" t="str">
        <f>IFERROR("/"&amp;VLOOKUP(DBCS(A24),各回ごと!$Q$5:$V$38,5,FALSE)&amp;"点","")</f>
        <v>/170点</v>
      </c>
      <c r="H26" s="333"/>
      <c r="I26" s="334"/>
      <c r="J26" s="337" t="str">
        <f>IFERROR("/"&amp;VLOOKUP(DBCS(A24),各回ごと!$Q$5:$V$38,6,FALSE)&amp;"点","")</f>
        <v>/30点</v>
      </c>
      <c r="K26" s="339" t="s">
        <v>245</v>
      </c>
      <c r="L26" s="340"/>
      <c r="Q26" s="157"/>
      <c r="R26" s="157"/>
      <c r="S26" s="158"/>
      <c r="T26" s="158"/>
      <c r="U26" s="158"/>
    </row>
    <row r="27" spans="1:21" ht="77.25" customHeight="1" x14ac:dyDescent="0.4">
      <c r="A27" s="412"/>
      <c r="B27" s="413"/>
      <c r="C27" s="330"/>
      <c r="D27" s="332"/>
      <c r="E27" s="335"/>
      <c r="F27" s="336"/>
      <c r="G27" s="338"/>
      <c r="H27" s="335"/>
      <c r="I27" s="336"/>
      <c r="J27" s="338"/>
      <c r="K27" s="341"/>
      <c r="L27" s="342"/>
      <c r="M27" s="105"/>
      <c r="Q27" s="157"/>
      <c r="R27" s="157"/>
      <c r="S27" s="158"/>
      <c r="T27" s="158"/>
      <c r="U27" s="158"/>
    </row>
    <row r="28" spans="1:21" ht="15" customHeight="1" thickBot="1" x14ac:dyDescent="0.45">
      <c r="A28" s="402" t="str">
        <f>IFERROR(VLOOKUP(DBCS(A24),各回ごと!$Q$5:$T$38,4,FALSE)&amp;"","")</f>
        <v>〈教科書ページ〉p.104～112</v>
      </c>
      <c r="B28" s="403"/>
      <c r="C28" s="403"/>
      <c r="D28" s="403"/>
      <c r="E28" s="403" t="str">
        <f>IFERROR(VLOOKUP(DBCS(A24),各回ごと!$Q$5:$T$38,5,FALSE)&amp;"","")</f>
        <v/>
      </c>
      <c r="F28" s="403"/>
      <c r="G28" s="403"/>
      <c r="H28" s="403"/>
      <c r="I28" s="403"/>
      <c r="J28" s="403"/>
      <c r="K28" s="403"/>
      <c r="L28" s="404"/>
      <c r="M28" s="105"/>
      <c r="Q28" s="157"/>
      <c r="R28" s="157"/>
      <c r="S28" s="158"/>
      <c r="T28" s="158"/>
      <c r="U28" s="158"/>
    </row>
    <row r="29" spans="1:21" ht="15.75" customHeight="1" x14ac:dyDescent="0.4">
      <c r="A29" s="405" t="s">
        <v>241</v>
      </c>
      <c r="B29" s="407" t="str">
        <f>IFERROR(VLOOKUP(DBCS(A29),各回ごと!$Q$5:$T$38,2,FALSE)&amp;"","")</f>
        <v>関数y=ax2(2)/関数の利用</v>
      </c>
      <c r="C29" s="151"/>
      <c r="D29" s="409" t="s">
        <v>0</v>
      </c>
      <c r="E29" s="231" t="s">
        <v>7</v>
      </c>
      <c r="F29" s="231"/>
      <c r="G29" s="231"/>
      <c r="H29" s="231"/>
      <c r="I29" s="231"/>
      <c r="J29" s="231"/>
      <c r="K29" s="231"/>
      <c r="L29" s="351"/>
      <c r="Q29" s="157"/>
      <c r="R29" s="157"/>
      <c r="S29" s="158"/>
      <c r="T29" s="158"/>
      <c r="U29" s="158"/>
    </row>
    <row r="30" spans="1:21" ht="17.25" customHeight="1" x14ac:dyDescent="0.4">
      <c r="A30" s="406"/>
      <c r="B30" s="408"/>
      <c r="C30" s="190"/>
      <c r="D30" s="247"/>
      <c r="E30" s="231" t="s">
        <v>1</v>
      </c>
      <c r="F30" s="231"/>
      <c r="G30" s="231"/>
      <c r="H30" s="231" t="s">
        <v>2</v>
      </c>
      <c r="I30" s="231"/>
      <c r="J30" s="231"/>
      <c r="K30" s="281" t="s">
        <v>167</v>
      </c>
      <c r="L30" s="352"/>
      <c r="M30" s="105"/>
      <c r="Q30" s="157"/>
      <c r="R30" s="157"/>
      <c r="S30" s="158"/>
      <c r="T30" s="158"/>
    </row>
    <row r="31" spans="1:21" ht="77.25" customHeight="1" x14ac:dyDescent="0.4">
      <c r="A31" s="410" t="str">
        <f>IFERROR(VLOOKUP(DBCS(A29),各回ごと!$Q$5:$T$38,3,FALSE)&amp;"","")</f>
        <v>学習の目標 （Can-Doチェック)
□変域を求めることができる。
□変化の割合の意味を理解し求めることができる。
□関数y=ax2の式を求めることができる。
□関数y=ax2のグラフを利用して問題を解くことができる。
□グラフが階段状になる関数について理解し，グラフをかくことができる。
□関数y=ax2のグラフと図形の応用問題が解ける。</v>
      </c>
      <c r="B31" s="411"/>
      <c r="C31" s="329" t="s">
        <v>243</v>
      </c>
      <c r="D31" s="331" t="s">
        <v>6</v>
      </c>
      <c r="E31" s="333"/>
      <c r="F31" s="334"/>
      <c r="G31" s="337" t="str">
        <f>IFERROR("/"&amp;VLOOKUP(DBCS(A29),各回ごと!$Q$5:$V$38,5,FALSE)&amp;"点","")</f>
        <v>/80点</v>
      </c>
      <c r="H31" s="333"/>
      <c r="I31" s="334"/>
      <c r="J31" s="337" t="str">
        <f>IFERROR("/"&amp;VLOOKUP(DBCS(A29),各回ごと!$Q$5:$V$38,6,FALSE)&amp;"点","")</f>
        <v>/120点</v>
      </c>
      <c r="K31" s="339" t="s">
        <v>245</v>
      </c>
      <c r="L31" s="340"/>
      <c r="Q31" s="157"/>
      <c r="R31" s="157"/>
      <c r="S31" s="158"/>
      <c r="T31" s="158"/>
    </row>
    <row r="32" spans="1:21" ht="77.25" customHeight="1" x14ac:dyDescent="0.4">
      <c r="A32" s="412"/>
      <c r="B32" s="413"/>
      <c r="C32" s="330"/>
      <c r="D32" s="332"/>
      <c r="E32" s="335"/>
      <c r="F32" s="336"/>
      <c r="G32" s="338"/>
      <c r="H32" s="335"/>
      <c r="I32" s="336"/>
      <c r="J32" s="338"/>
      <c r="K32" s="341"/>
      <c r="L32" s="342"/>
      <c r="M32" s="105"/>
      <c r="Q32" s="157"/>
      <c r="R32" s="157"/>
      <c r="S32" s="158"/>
      <c r="T32" s="158"/>
    </row>
    <row r="33" spans="1:20" ht="15" customHeight="1" thickBot="1" x14ac:dyDescent="0.45">
      <c r="A33" s="402" t="str">
        <f>IFERROR(VLOOKUP(DBCS(A29),各回ごと!$Q$5:$T$38,4,FALSE)&amp;"","")</f>
        <v>〈教科書ページ〉p.114～129</v>
      </c>
      <c r="B33" s="403"/>
      <c r="C33" s="403"/>
      <c r="D33" s="403"/>
      <c r="E33" s="403" t="str">
        <f>IFERROR(VLOOKUP(DBCS(A29),各回ごと!$Q$5:$T$38,5,FALSE)&amp;"","")</f>
        <v/>
      </c>
      <c r="F33" s="403"/>
      <c r="G33" s="403"/>
      <c r="H33" s="403"/>
      <c r="I33" s="403"/>
      <c r="J33" s="403"/>
      <c r="K33" s="403"/>
      <c r="L33" s="404"/>
      <c r="M33" s="105"/>
      <c r="Q33" s="157"/>
      <c r="R33" s="157"/>
      <c r="S33" s="158"/>
      <c r="T33" s="158"/>
    </row>
    <row r="34" spans="1:20" ht="15.75" customHeight="1" x14ac:dyDescent="0.4">
      <c r="A34" s="405" t="s">
        <v>242</v>
      </c>
      <c r="B34" s="407" t="str">
        <f>IFERROR(VLOOKUP(DBCS(A34),各回ごと!$Q$5:$T$38,2,FALSE)&amp;"","")</f>
        <v>相似な図形</v>
      </c>
      <c r="C34" s="151"/>
      <c r="D34" s="409" t="s">
        <v>0</v>
      </c>
      <c r="E34" s="231" t="s">
        <v>7</v>
      </c>
      <c r="F34" s="231"/>
      <c r="G34" s="231"/>
      <c r="H34" s="231"/>
      <c r="I34" s="231"/>
      <c r="J34" s="231"/>
      <c r="K34" s="231"/>
      <c r="L34" s="351"/>
      <c r="Q34" s="157"/>
      <c r="R34" s="157"/>
      <c r="S34" s="158"/>
      <c r="T34" s="158"/>
    </row>
    <row r="35" spans="1:20" ht="17.25" customHeight="1" x14ac:dyDescent="0.4">
      <c r="A35" s="406"/>
      <c r="B35" s="408"/>
      <c r="C35" s="190"/>
      <c r="D35" s="247"/>
      <c r="E35" s="231" t="s">
        <v>1</v>
      </c>
      <c r="F35" s="231"/>
      <c r="G35" s="231"/>
      <c r="H35" s="231" t="s">
        <v>2</v>
      </c>
      <c r="I35" s="231"/>
      <c r="J35" s="231"/>
      <c r="K35" s="281" t="s">
        <v>167</v>
      </c>
      <c r="L35" s="352"/>
      <c r="M35" s="105"/>
      <c r="Q35" s="157"/>
      <c r="R35" s="157"/>
      <c r="S35" s="158"/>
      <c r="T35" s="158"/>
    </row>
    <row r="36" spans="1:20" ht="77.25" customHeight="1" x14ac:dyDescent="0.4">
      <c r="A36" s="410" t="str">
        <f>IFERROR(VLOOKUP(DBCS(A34),各回ごと!$Q$5:$T$38,3,FALSE)&amp;"","")</f>
        <v>学習の目標 （Can-Doチェック)
□相似の意味を理解し，相似な図形の性質がわかる。
□拡大・縮小した相似な図形をかくことができる。
□三角形の相似条件を理解している。
□筋道を立てて，三角形の相似を証明することができる。
□相似の性質を利用して線分の長さを求めることができる。</v>
      </c>
      <c r="B36" s="411"/>
      <c r="C36" s="329" t="s">
        <v>243</v>
      </c>
      <c r="D36" s="331" t="s">
        <v>6</v>
      </c>
      <c r="E36" s="333"/>
      <c r="F36" s="334"/>
      <c r="G36" s="337" t="str">
        <f>IFERROR("/"&amp;VLOOKUP(DBCS(A34),各回ごと!$Q$5:$V$38,5,FALSE)&amp;"点","")</f>
        <v>/160点</v>
      </c>
      <c r="H36" s="333"/>
      <c r="I36" s="334"/>
      <c r="J36" s="337" t="str">
        <f>IFERROR("/"&amp;VLOOKUP(DBCS(A34),各回ごと!$Q$5:$V$38,6,FALSE)&amp;"点","")</f>
        <v>/40点</v>
      </c>
      <c r="K36" s="339" t="s">
        <v>245</v>
      </c>
      <c r="L36" s="340"/>
      <c r="Q36" s="157"/>
      <c r="R36" s="157"/>
      <c r="S36" s="158"/>
      <c r="T36" s="158"/>
    </row>
    <row r="37" spans="1:20" ht="77.25" customHeight="1" x14ac:dyDescent="0.4">
      <c r="A37" s="412"/>
      <c r="B37" s="413"/>
      <c r="C37" s="330"/>
      <c r="D37" s="332"/>
      <c r="E37" s="335"/>
      <c r="F37" s="336"/>
      <c r="G37" s="338"/>
      <c r="H37" s="335"/>
      <c r="I37" s="336"/>
      <c r="J37" s="338"/>
      <c r="K37" s="341"/>
      <c r="L37" s="342"/>
      <c r="M37" s="105"/>
    </row>
    <row r="38" spans="1:20" ht="16.5" customHeight="1" thickBot="1" x14ac:dyDescent="0.45">
      <c r="A38" s="402" t="str">
        <f>IFERROR(VLOOKUP(DBCS(A34),各回ごと!$Q$5:$T$38,4,FALSE)&amp;"","")</f>
        <v>〈教科書ページ〉p.138～149</v>
      </c>
      <c r="B38" s="403"/>
      <c r="C38" s="403"/>
      <c r="D38" s="403"/>
      <c r="E38" s="403" t="str">
        <f>IFERROR(VLOOKUP(DBCS(A34),各回ごと!$Q$5:$T$38,5,FALSE)&amp;"","")</f>
        <v/>
      </c>
      <c r="F38" s="403"/>
      <c r="G38" s="403"/>
      <c r="H38" s="403"/>
      <c r="I38" s="403"/>
      <c r="J38" s="403"/>
      <c r="K38" s="403"/>
      <c r="L38" s="404"/>
    </row>
    <row r="39" spans="1:20" ht="15.75" customHeight="1" x14ac:dyDescent="0.4">
      <c r="A39" s="405" t="s">
        <v>259</v>
      </c>
      <c r="B39" s="407" t="str">
        <f>IFERROR(VLOOKUP(DBCS(A39),各回ごと!$Q$5:$T$38,2,FALSE)&amp;"","")</f>
        <v>図形と比，相似な図形の面積と体積/相似な図形の利用</v>
      </c>
      <c r="C39" s="151"/>
      <c r="D39" s="409" t="s">
        <v>0</v>
      </c>
      <c r="E39" s="231" t="s">
        <v>7</v>
      </c>
      <c r="F39" s="231"/>
      <c r="G39" s="231"/>
      <c r="H39" s="231"/>
      <c r="I39" s="231"/>
      <c r="J39" s="231"/>
      <c r="K39" s="231"/>
      <c r="L39" s="351"/>
      <c r="Q39" s="157"/>
      <c r="R39" s="157"/>
      <c r="S39" s="158"/>
      <c r="T39" s="158"/>
    </row>
    <row r="40" spans="1:20" ht="17.25" customHeight="1" x14ac:dyDescent="0.4">
      <c r="A40" s="406"/>
      <c r="B40" s="408"/>
      <c r="C40" s="205"/>
      <c r="D40" s="247"/>
      <c r="E40" s="231" t="s">
        <v>1</v>
      </c>
      <c r="F40" s="231"/>
      <c r="G40" s="231"/>
      <c r="H40" s="231" t="s">
        <v>2</v>
      </c>
      <c r="I40" s="231"/>
      <c r="J40" s="231"/>
      <c r="K40" s="281" t="s">
        <v>167</v>
      </c>
      <c r="L40" s="352"/>
      <c r="M40" s="105"/>
      <c r="Q40" s="157"/>
      <c r="R40" s="157"/>
      <c r="S40" s="158"/>
      <c r="T40" s="158"/>
    </row>
    <row r="41" spans="1:20" ht="77.25" customHeight="1" x14ac:dyDescent="0.4">
      <c r="A41" s="410" t="str">
        <f>IFERROR(VLOOKUP(DBCS(A39),各回ごと!$Q$5:$T$38,3,FALSE)&amp;"","")</f>
        <v>学習の目標 （Can-Doチェック)
□三角形と比の定理を理解し，使うことができる。
□平行線と線分の比の定理を理解し，使うことができる。
□中点連結定理を理解し，使うことができる。
□三角形の角の二等分線と比の定理を理解し，使うことができる。
□相似な図形の面積の比や，相似な立体の表面積の比，体積の比について理解している。
□相似比を使って，図形の面積や体積を求めることができる。
□三角形と比の定理などを利用して，問題を解決することができる。
□縮図を利用して問題を解決することができる。</v>
      </c>
      <c r="B41" s="411"/>
      <c r="C41" s="329" t="s">
        <v>243</v>
      </c>
      <c r="D41" s="331" t="s">
        <v>6</v>
      </c>
      <c r="E41" s="333"/>
      <c r="F41" s="334"/>
      <c r="G41" s="337" t="str">
        <f>IFERROR("/"&amp;VLOOKUP(DBCS(A39),各回ごと!$Q$5:$V$38,5,FALSE)&amp;"点","")</f>
        <v>/130点</v>
      </c>
      <c r="H41" s="333"/>
      <c r="I41" s="334"/>
      <c r="J41" s="337" t="str">
        <f>IFERROR("/"&amp;VLOOKUP(DBCS(A39),各回ごと!$Q$5:$V$38,6,FALSE)&amp;"点","")</f>
        <v>/70点</v>
      </c>
      <c r="K41" s="339" t="s">
        <v>245</v>
      </c>
      <c r="L41" s="340"/>
      <c r="Q41" s="157"/>
      <c r="R41" s="157"/>
      <c r="S41" s="158"/>
      <c r="T41" s="158"/>
    </row>
    <row r="42" spans="1:20" ht="77.25" customHeight="1" x14ac:dyDescent="0.4">
      <c r="A42" s="412"/>
      <c r="B42" s="413"/>
      <c r="C42" s="330"/>
      <c r="D42" s="332"/>
      <c r="E42" s="335"/>
      <c r="F42" s="336"/>
      <c r="G42" s="338"/>
      <c r="H42" s="335"/>
      <c r="I42" s="336"/>
      <c r="J42" s="338"/>
      <c r="K42" s="341"/>
      <c r="L42" s="342"/>
      <c r="M42" s="105"/>
    </row>
    <row r="43" spans="1:20" ht="16.5" customHeight="1" thickBot="1" x14ac:dyDescent="0.45">
      <c r="A43" s="402" t="str">
        <f>IFERROR(VLOOKUP(DBCS(A39),各回ごと!$Q$5:$T$38,4,FALSE)&amp;"","")</f>
        <v>〈教科書ページ〉p.150～170</v>
      </c>
      <c r="B43" s="403"/>
      <c r="C43" s="403"/>
      <c r="D43" s="403"/>
      <c r="E43" s="403" t="str">
        <f>IFERROR(VLOOKUP(DBCS(A39),各回ごと!$Q$5:$T$38,5,FALSE)&amp;"","")</f>
        <v/>
      </c>
      <c r="F43" s="403"/>
      <c r="G43" s="403"/>
      <c r="H43" s="403"/>
      <c r="I43" s="403"/>
      <c r="J43" s="403"/>
      <c r="K43" s="403"/>
      <c r="L43" s="404"/>
    </row>
    <row r="44" spans="1:20" ht="15.75" customHeight="1" x14ac:dyDescent="0.4">
      <c r="A44" s="405"/>
      <c r="B44" s="407" t="str">
        <f>IFERROR(VLOOKUP(DBCS(A44),各回ごと!$Q$5:$T$38,2,FALSE)&amp;"","")</f>
        <v/>
      </c>
      <c r="C44" s="151"/>
      <c r="D44" s="409" t="s">
        <v>0</v>
      </c>
      <c r="E44" s="231" t="s">
        <v>7</v>
      </c>
      <c r="F44" s="231"/>
      <c r="G44" s="231"/>
      <c r="H44" s="231"/>
      <c r="I44" s="231"/>
      <c r="J44" s="231"/>
      <c r="K44" s="231"/>
      <c r="L44" s="351"/>
      <c r="Q44" s="157"/>
      <c r="R44" s="157"/>
      <c r="S44" s="158"/>
      <c r="T44" s="158"/>
    </row>
    <row r="45" spans="1:20" ht="17.25" customHeight="1" x14ac:dyDescent="0.4">
      <c r="A45" s="406"/>
      <c r="B45" s="408"/>
      <c r="C45" s="205"/>
      <c r="D45" s="247"/>
      <c r="E45" s="231" t="s">
        <v>1</v>
      </c>
      <c r="F45" s="231"/>
      <c r="G45" s="231"/>
      <c r="H45" s="231" t="s">
        <v>2</v>
      </c>
      <c r="I45" s="231"/>
      <c r="J45" s="231"/>
      <c r="K45" s="281" t="s">
        <v>167</v>
      </c>
      <c r="L45" s="352"/>
      <c r="M45" s="105"/>
      <c r="Q45" s="157"/>
      <c r="R45" s="157"/>
      <c r="S45" s="158"/>
      <c r="T45" s="158"/>
    </row>
    <row r="46" spans="1:20" ht="77.25" customHeight="1" x14ac:dyDescent="0.4">
      <c r="A46" s="410" t="str">
        <f>IFERROR(VLOOKUP(DBCS(A44),各回ごと!$Q$5:$T$38,3,FALSE)&amp;"","")</f>
        <v/>
      </c>
      <c r="B46" s="411"/>
      <c r="C46" s="329" t="s">
        <v>243</v>
      </c>
      <c r="D46" s="331" t="s">
        <v>6</v>
      </c>
      <c r="E46" s="333"/>
      <c r="F46" s="334"/>
      <c r="G46" s="337" t="str">
        <f>IFERROR("/"&amp;VLOOKUP(DBCS(A44),各回ごと!$Q$5:$V$38,5,FALSE)&amp;"点","")</f>
        <v/>
      </c>
      <c r="H46" s="333"/>
      <c r="I46" s="334"/>
      <c r="J46" s="337" t="str">
        <f>IFERROR("/"&amp;VLOOKUP(DBCS(A44),各回ごと!$Q$5:$V$38,6,FALSE)&amp;"点","")</f>
        <v/>
      </c>
      <c r="K46" s="339" t="s">
        <v>245</v>
      </c>
      <c r="L46" s="340"/>
      <c r="Q46" s="157"/>
      <c r="R46" s="157"/>
      <c r="S46" s="158"/>
      <c r="T46" s="158"/>
    </row>
    <row r="47" spans="1:20" ht="77.25" customHeight="1" x14ac:dyDescent="0.4">
      <c r="A47" s="412"/>
      <c r="B47" s="413"/>
      <c r="C47" s="330"/>
      <c r="D47" s="332"/>
      <c r="E47" s="335"/>
      <c r="F47" s="336"/>
      <c r="G47" s="338"/>
      <c r="H47" s="335"/>
      <c r="I47" s="336"/>
      <c r="J47" s="338"/>
      <c r="K47" s="341"/>
      <c r="L47" s="342"/>
      <c r="M47" s="105"/>
    </row>
    <row r="48" spans="1:20" ht="16.5" customHeight="1" thickBot="1" x14ac:dyDescent="0.45">
      <c r="A48" s="402" t="str">
        <f>IFERROR(VLOOKUP(DBCS(A44),各回ごと!$Q$5:$T$38,4,FALSE)&amp;"","")</f>
        <v/>
      </c>
      <c r="B48" s="403"/>
      <c r="C48" s="403"/>
      <c r="D48" s="403"/>
      <c r="E48" s="403" t="str">
        <f>IFERROR(VLOOKUP(DBCS(A44),各回ごと!$Q$5:$T$38,5,FALSE)&amp;"","")</f>
        <v/>
      </c>
      <c r="F48" s="403"/>
      <c r="G48" s="403"/>
      <c r="H48" s="403"/>
      <c r="I48" s="403"/>
      <c r="J48" s="403"/>
      <c r="K48" s="403"/>
      <c r="L48" s="404"/>
    </row>
    <row r="49" spans="1:20" ht="15.75" customHeight="1" x14ac:dyDescent="0.4">
      <c r="A49" s="405"/>
      <c r="B49" s="407" t="str">
        <f>IFERROR(VLOOKUP(DBCS(A49),各回ごと!$Q$5:$T$38,2,FALSE)&amp;"","")</f>
        <v/>
      </c>
      <c r="C49" s="151"/>
      <c r="D49" s="409" t="s">
        <v>0</v>
      </c>
      <c r="E49" s="231" t="s">
        <v>7</v>
      </c>
      <c r="F49" s="231"/>
      <c r="G49" s="231"/>
      <c r="H49" s="231"/>
      <c r="I49" s="231"/>
      <c r="J49" s="231"/>
      <c r="K49" s="231"/>
      <c r="L49" s="351"/>
      <c r="Q49" s="157"/>
      <c r="R49" s="157"/>
      <c r="S49" s="158"/>
      <c r="T49" s="158"/>
    </row>
    <row r="50" spans="1:20" ht="17.25" customHeight="1" x14ac:dyDescent="0.4">
      <c r="A50" s="406"/>
      <c r="B50" s="408"/>
      <c r="C50" s="205"/>
      <c r="D50" s="247"/>
      <c r="E50" s="231" t="s">
        <v>1</v>
      </c>
      <c r="F50" s="231"/>
      <c r="G50" s="231"/>
      <c r="H50" s="231" t="s">
        <v>2</v>
      </c>
      <c r="I50" s="231"/>
      <c r="J50" s="231"/>
      <c r="K50" s="281" t="s">
        <v>167</v>
      </c>
      <c r="L50" s="352"/>
      <c r="M50" s="105"/>
      <c r="Q50" s="157"/>
      <c r="R50" s="157"/>
      <c r="S50" s="158"/>
      <c r="T50" s="158"/>
    </row>
    <row r="51" spans="1:20" ht="77.25" customHeight="1" x14ac:dyDescent="0.4">
      <c r="A51" s="410" t="str">
        <f>IFERROR(VLOOKUP(DBCS(A49),各回ごと!$Q$5:$T$38,3,FALSE)&amp;"","")</f>
        <v/>
      </c>
      <c r="B51" s="411"/>
      <c r="C51" s="329" t="s">
        <v>243</v>
      </c>
      <c r="D51" s="331" t="s">
        <v>6</v>
      </c>
      <c r="E51" s="333"/>
      <c r="F51" s="334"/>
      <c r="G51" s="337" t="str">
        <f>IFERROR("/"&amp;VLOOKUP(DBCS(A49),各回ごと!$Q$5:$V$38,5,FALSE)&amp;"点","")</f>
        <v/>
      </c>
      <c r="H51" s="333"/>
      <c r="I51" s="334"/>
      <c r="J51" s="337" t="str">
        <f>IFERROR("/"&amp;VLOOKUP(DBCS(A49),各回ごと!$Q$5:$V$38,6,FALSE)&amp;"点","")</f>
        <v/>
      </c>
      <c r="K51" s="339" t="s">
        <v>245</v>
      </c>
      <c r="L51" s="340"/>
      <c r="Q51" s="157"/>
      <c r="R51" s="157"/>
      <c r="S51" s="158"/>
      <c r="T51" s="158"/>
    </row>
    <row r="52" spans="1:20" ht="77.25" customHeight="1" x14ac:dyDescent="0.4">
      <c r="A52" s="412"/>
      <c r="B52" s="413"/>
      <c r="C52" s="330"/>
      <c r="D52" s="332"/>
      <c r="E52" s="335"/>
      <c r="F52" s="336"/>
      <c r="G52" s="338"/>
      <c r="H52" s="335"/>
      <c r="I52" s="336"/>
      <c r="J52" s="338"/>
      <c r="K52" s="341"/>
      <c r="L52" s="342"/>
      <c r="M52" s="105"/>
    </row>
    <row r="53" spans="1:20" ht="16.5" customHeight="1" thickBot="1" x14ac:dyDescent="0.45">
      <c r="A53" s="402" t="str">
        <f>IFERROR(VLOOKUP(DBCS(A49),各回ごと!$Q$5:$T$38,4,FALSE)&amp;"","")</f>
        <v/>
      </c>
      <c r="B53" s="403"/>
      <c r="C53" s="403"/>
      <c r="D53" s="403"/>
      <c r="E53" s="403" t="str">
        <f>IFERROR(VLOOKUP(DBCS(A49),各回ごと!$Q$5:$T$38,5,FALSE)&amp;"","")</f>
        <v/>
      </c>
      <c r="F53" s="403"/>
      <c r="G53" s="403"/>
      <c r="H53" s="403"/>
      <c r="I53" s="403"/>
      <c r="J53" s="403"/>
      <c r="K53" s="403"/>
      <c r="L53" s="404"/>
    </row>
    <row r="54" spans="1:20" ht="15.75" customHeight="1" x14ac:dyDescent="0.4">
      <c r="A54" s="405"/>
      <c r="B54" s="407" t="str">
        <f>IFERROR(VLOOKUP(DBCS(A54),各回ごと!$Q$5:$T$38,2,FALSE)&amp;"","")</f>
        <v/>
      </c>
      <c r="C54" s="151"/>
      <c r="D54" s="409" t="s">
        <v>0</v>
      </c>
      <c r="E54" s="231" t="s">
        <v>7</v>
      </c>
      <c r="F54" s="231"/>
      <c r="G54" s="231"/>
      <c r="H54" s="231"/>
      <c r="I54" s="231"/>
      <c r="J54" s="231"/>
      <c r="K54" s="231"/>
      <c r="L54" s="351"/>
      <c r="Q54" s="157"/>
      <c r="R54" s="157"/>
      <c r="S54" s="158"/>
      <c r="T54" s="158"/>
    </row>
    <row r="55" spans="1:20" ht="17.25" customHeight="1" x14ac:dyDescent="0.4">
      <c r="A55" s="406"/>
      <c r="B55" s="408"/>
      <c r="C55" s="210"/>
      <c r="D55" s="247"/>
      <c r="E55" s="231" t="s">
        <v>1</v>
      </c>
      <c r="F55" s="231"/>
      <c r="G55" s="231"/>
      <c r="H55" s="231" t="s">
        <v>2</v>
      </c>
      <c r="I55" s="231"/>
      <c r="J55" s="231"/>
      <c r="K55" s="281" t="s">
        <v>167</v>
      </c>
      <c r="L55" s="352"/>
      <c r="M55" s="105"/>
      <c r="Q55" s="157"/>
      <c r="R55" s="157"/>
      <c r="S55" s="158"/>
      <c r="T55" s="158"/>
    </row>
    <row r="56" spans="1:20" ht="77.25" customHeight="1" x14ac:dyDescent="0.4">
      <c r="A56" s="410" t="str">
        <f>IFERROR(VLOOKUP(DBCS(A54),各回ごと!$Q$5:$T$38,3,FALSE)&amp;"","")</f>
        <v/>
      </c>
      <c r="B56" s="411"/>
      <c r="C56" s="329" t="s">
        <v>243</v>
      </c>
      <c r="D56" s="331" t="s">
        <v>6</v>
      </c>
      <c r="E56" s="333"/>
      <c r="F56" s="334"/>
      <c r="G56" s="337" t="str">
        <f>IFERROR("/"&amp;VLOOKUP(DBCS(A54),各回ごと!$Q$5:$V$38,5,FALSE)&amp;"点","")</f>
        <v/>
      </c>
      <c r="H56" s="333"/>
      <c r="I56" s="334"/>
      <c r="J56" s="337" t="str">
        <f>IFERROR("/"&amp;VLOOKUP(DBCS(A54),各回ごと!$Q$5:$V$38,6,FALSE)&amp;"点","")</f>
        <v/>
      </c>
      <c r="K56" s="339" t="s">
        <v>245</v>
      </c>
      <c r="L56" s="340"/>
      <c r="Q56" s="157"/>
      <c r="R56" s="157"/>
      <c r="S56" s="158"/>
      <c r="T56" s="158"/>
    </row>
    <row r="57" spans="1:20" ht="77.25" customHeight="1" x14ac:dyDescent="0.4">
      <c r="A57" s="412"/>
      <c r="B57" s="413"/>
      <c r="C57" s="330"/>
      <c r="D57" s="332"/>
      <c r="E57" s="335"/>
      <c r="F57" s="336"/>
      <c r="G57" s="338"/>
      <c r="H57" s="335"/>
      <c r="I57" s="336"/>
      <c r="J57" s="338"/>
      <c r="K57" s="341"/>
      <c r="L57" s="342"/>
      <c r="M57" s="105"/>
    </row>
    <row r="58" spans="1:20" ht="16.5" customHeight="1" thickBot="1" x14ac:dyDescent="0.45">
      <c r="A58" s="402" t="str">
        <f>IFERROR(VLOOKUP(DBCS(A54),各回ごと!$Q$5:$T$38,4,FALSE)&amp;"","")</f>
        <v/>
      </c>
      <c r="B58" s="403"/>
      <c r="C58" s="403"/>
      <c r="D58" s="403"/>
      <c r="E58" s="403" t="str">
        <f>IFERROR(VLOOKUP(DBCS(A54),各回ごと!$Q$5:$T$38,5,FALSE)&amp;"","")</f>
        <v/>
      </c>
      <c r="F58" s="403"/>
      <c r="G58" s="403"/>
      <c r="H58" s="403"/>
      <c r="I58" s="403"/>
      <c r="J58" s="403"/>
      <c r="K58" s="403"/>
      <c r="L58" s="404"/>
    </row>
  </sheetData>
  <mergeCells count="167">
    <mergeCell ref="H51:I52"/>
    <mergeCell ref="J51:J52"/>
    <mergeCell ref="K51:L52"/>
    <mergeCell ref="A53:D53"/>
    <mergeCell ref="E53:L53"/>
    <mergeCell ref="A51:B52"/>
    <mergeCell ref="C51:C52"/>
    <mergeCell ref="D51:D52"/>
    <mergeCell ref="E51:F52"/>
    <mergeCell ref="G51:G52"/>
    <mergeCell ref="A49:A50"/>
    <mergeCell ref="B49:B50"/>
    <mergeCell ref="D49:D50"/>
    <mergeCell ref="E49:L49"/>
    <mergeCell ref="E50:G50"/>
    <mergeCell ref="H50:J50"/>
    <mergeCell ref="K50:L50"/>
    <mergeCell ref="H46:I47"/>
    <mergeCell ref="J46:J47"/>
    <mergeCell ref="K46:L47"/>
    <mergeCell ref="A48:D48"/>
    <mergeCell ref="E48:L48"/>
    <mergeCell ref="A46:B47"/>
    <mergeCell ref="C46:C47"/>
    <mergeCell ref="D46:D47"/>
    <mergeCell ref="E46:F47"/>
    <mergeCell ref="G46:G47"/>
    <mergeCell ref="A44:A45"/>
    <mergeCell ref="B44:B45"/>
    <mergeCell ref="D44:D45"/>
    <mergeCell ref="E44:L44"/>
    <mergeCell ref="E45:G45"/>
    <mergeCell ref="H45:J45"/>
    <mergeCell ref="K45:L45"/>
    <mergeCell ref="H41:I42"/>
    <mergeCell ref="J41:J42"/>
    <mergeCell ref="K41:L42"/>
    <mergeCell ref="A43:D43"/>
    <mergeCell ref="E43:L43"/>
    <mergeCell ref="A41:B42"/>
    <mergeCell ref="C41:C42"/>
    <mergeCell ref="D41:D42"/>
    <mergeCell ref="E41:F42"/>
    <mergeCell ref="G41:G42"/>
    <mergeCell ref="A39:A40"/>
    <mergeCell ref="B39:B40"/>
    <mergeCell ref="D39:D40"/>
    <mergeCell ref="E39:L39"/>
    <mergeCell ref="E40:G40"/>
    <mergeCell ref="H40:J40"/>
    <mergeCell ref="K40:L40"/>
    <mergeCell ref="A3:B3"/>
    <mergeCell ref="C3:L3"/>
    <mergeCell ref="A4:B5"/>
    <mergeCell ref="C4:K4"/>
    <mergeCell ref="C5:K5"/>
    <mergeCell ref="C10:K11"/>
    <mergeCell ref="C12:J12"/>
    <mergeCell ref="A13:B13"/>
    <mergeCell ref="C13:L13"/>
    <mergeCell ref="A14:A15"/>
    <mergeCell ref="B14:B15"/>
    <mergeCell ref="D14:D15"/>
    <mergeCell ref="E14:L14"/>
    <mergeCell ref="E15:G15"/>
    <mergeCell ref="H15:J15"/>
    <mergeCell ref="A6:B11"/>
    <mergeCell ref="C6:K6"/>
    <mergeCell ref="C7:K7"/>
    <mergeCell ref="C8:K8"/>
    <mergeCell ref="C9:K9"/>
    <mergeCell ref="K15:L15"/>
    <mergeCell ref="H16:I17"/>
    <mergeCell ref="J16:J17"/>
    <mergeCell ref="K16:L17"/>
    <mergeCell ref="A18:D18"/>
    <mergeCell ref="E18:L18"/>
    <mergeCell ref="A16:B17"/>
    <mergeCell ref="C16:C17"/>
    <mergeCell ref="D16:D17"/>
    <mergeCell ref="E16:F17"/>
    <mergeCell ref="G16:G17"/>
    <mergeCell ref="A19:A20"/>
    <mergeCell ref="B19:B20"/>
    <mergeCell ref="D19:D20"/>
    <mergeCell ref="E19:L19"/>
    <mergeCell ref="E20:G20"/>
    <mergeCell ref="H20:J20"/>
    <mergeCell ref="K20:L20"/>
    <mergeCell ref="H21:I22"/>
    <mergeCell ref="J21:J22"/>
    <mergeCell ref="K21:L22"/>
    <mergeCell ref="A23:D23"/>
    <mergeCell ref="E23:L23"/>
    <mergeCell ref="A21:B22"/>
    <mergeCell ref="C21:C22"/>
    <mergeCell ref="D21:D22"/>
    <mergeCell ref="E21:F22"/>
    <mergeCell ref="G21:G22"/>
    <mergeCell ref="A24:A25"/>
    <mergeCell ref="B24:B25"/>
    <mergeCell ref="D24:D25"/>
    <mergeCell ref="E24:L24"/>
    <mergeCell ref="E25:G25"/>
    <mergeCell ref="H25:J25"/>
    <mergeCell ref="K25:L25"/>
    <mergeCell ref="H26:I27"/>
    <mergeCell ref="J26:J27"/>
    <mergeCell ref="K26:L27"/>
    <mergeCell ref="A28:D28"/>
    <mergeCell ref="E28:L28"/>
    <mergeCell ref="A26:B27"/>
    <mergeCell ref="C26:C27"/>
    <mergeCell ref="D26:D27"/>
    <mergeCell ref="E26:F27"/>
    <mergeCell ref="G26:G27"/>
    <mergeCell ref="A29:A30"/>
    <mergeCell ref="B29:B30"/>
    <mergeCell ref="D29:D30"/>
    <mergeCell ref="E29:L29"/>
    <mergeCell ref="E30:G30"/>
    <mergeCell ref="H30:J30"/>
    <mergeCell ref="K30:L30"/>
    <mergeCell ref="H31:I32"/>
    <mergeCell ref="J31:J32"/>
    <mergeCell ref="K31:L32"/>
    <mergeCell ref="A33:D33"/>
    <mergeCell ref="E33:L33"/>
    <mergeCell ref="A31:B32"/>
    <mergeCell ref="C31:C32"/>
    <mergeCell ref="D31:D32"/>
    <mergeCell ref="E31:F32"/>
    <mergeCell ref="G31:G32"/>
    <mergeCell ref="A34:A35"/>
    <mergeCell ref="B34:B35"/>
    <mergeCell ref="D34:D35"/>
    <mergeCell ref="E34:L34"/>
    <mergeCell ref="E35:G35"/>
    <mergeCell ref="H35:J35"/>
    <mergeCell ref="K35:L35"/>
    <mergeCell ref="A38:D38"/>
    <mergeCell ref="E38:L38"/>
    <mergeCell ref="A36:B37"/>
    <mergeCell ref="C36:C37"/>
    <mergeCell ref="D36:D37"/>
    <mergeCell ref="E36:F37"/>
    <mergeCell ref="G36:G37"/>
    <mergeCell ref="H36:I37"/>
    <mergeCell ref="J36:J37"/>
    <mergeCell ref="K36:L37"/>
    <mergeCell ref="A58:D58"/>
    <mergeCell ref="E58:L58"/>
    <mergeCell ref="A54:A55"/>
    <mergeCell ref="B54:B55"/>
    <mergeCell ref="D54:D55"/>
    <mergeCell ref="E54:L54"/>
    <mergeCell ref="E55:G55"/>
    <mergeCell ref="H55:J55"/>
    <mergeCell ref="K55:L55"/>
    <mergeCell ref="A56:B57"/>
    <mergeCell ref="C56:C57"/>
    <mergeCell ref="D56:D57"/>
    <mergeCell ref="E56:F57"/>
    <mergeCell ref="G56:G57"/>
    <mergeCell ref="H56:I57"/>
    <mergeCell ref="J56:J57"/>
    <mergeCell ref="K56:L57"/>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各回ごと!$Q$5:$Q$28</xm:f>
          </x14:formula1>
          <xm:sqref>A14:A15 A19:A20 A24:A25 A29:A30 A34:A35 A39:A40 A44:A45 A49:A50 A54:A55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customWidth="1"/>
    <col min="8" max="9" width="7.625" customWidth="1"/>
    <col min="10" max="10" width="12.875" customWidth="1"/>
    <col min="11" max="11" width="7.5" customWidth="1"/>
    <col min="12" max="12" width="10.75" customWidth="1"/>
    <col min="13" max="13" width="31.25" style="38" customWidth="1"/>
    <col min="17" max="17" width="7.5" style="156" customWidth="1"/>
    <col min="18" max="18" width="12.75" style="156" customWidth="1"/>
    <col min="19" max="19" width="51.125" style="157" customWidth="1"/>
    <col min="20" max="20" width="20" style="157" customWidth="1"/>
  </cols>
  <sheetData>
    <row r="1" spans="1:21" ht="26.25" customHeight="1" x14ac:dyDescent="0.4">
      <c r="A1" s="179" t="s">
        <v>277</v>
      </c>
      <c r="B1" s="112"/>
      <c r="C1" s="112"/>
      <c r="D1" s="112"/>
      <c r="E1" s="112"/>
      <c r="F1" s="112"/>
      <c r="G1" s="112"/>
      <c r="H1" s="112"/>
      <c r="I1" s="112"/>
      <c r="J1" s="112"/>
      <c r="K1" s="112"/>
      <c r="L1" s="178" t="str">
        <f>各回ごと!L1</f>
        <v>　[３ 年　数　学　］</v>
      </c>
      <c r="M1" s="94"/>
    </row>
    <row r="2" spans="1:21" ht="20.100000000000001" customHeight="1" thickBot="1" x14ac:dyDescent="0.45">
      <c r="A2" s="7"/>
      <c r="B2" s="6"/>
      <c r="C2" s="6"/>
      <c r="F2" s="166" t="s">
        <v>207</v>
      </c>
      <c r="G2" s="166" t="s">
        <v>273</v>
      </c>
      <c r="H2" s="167" t="s">
        <v>208</v>
      </c>
      <c r="L2" s="111"/>
    </row>
    <row r="3" spans="1:21" ht="16.5" customHeight="1" x14ac:dyDescent="0.4">
      <c r="A3" s="353" t="s">
        <v>8</v>
      </c>
      <c r="B3" s="354"/>
      <c r="C3" s="347" t="s">
        <v>9</v>
      </c>
      <c r="D3" s="347"/>
      <c r="E3" s="347"/>
      <c r="F3" s="347"/>
      <c r="G3" s="347"/>
      <c r="H3" s="347"/>
      <c r="I3" s="347"/>
      <c r="J3" s="347"/>
      <c r="K3" s="347"/>
      <c r="L3" s="348"/>
      <c r="Q3" s="157"/>
      <c r="R3" s="157"/>
      <c r="S3" s="158"/>
      <c r="T3" s="158"/>
    </row>
    <row r="4" spans="1:21" ht="21" customHeight="1" x14ac:dyDescent="0.4">
      <c r="A4" s="418" t="s">
        <v>211</v>
      </c>
      <c r="B4" s="419"/>
      <c r="C4" s="422" t="s">
        <v>158</v>
      </c>
      <c r="D4" s="314"/>
      <c r="E4" s="314"/>
      <c r="F4" s="314"/>
      <c r="G4" s="314"/>
      <c r="H4" s="314"/>
      <c r="I4" s="314"/>
      <c r="J4" s="314"/>
      <c r="K4" s="315"/>
      <c r="L4" s="126" t="s">
        <v>139</v>
      </c>
      <c r="Q4" s="157"/>
      <c r="R4" s="157"/>
      <c r="S4" s="158"/>
      <c r="T4" s="158"/>
    </row>
    <row r="5" spans="1:21" ht="38.1" customHeight="1" x14ac:dyDescent="0.4">
      <c r="A5" s="420"/>
      <c r="B5" s="421"/>
      <c r="C5" s="311" t="s">
        <v>252</v>
      </c>
      <c r="D5" s="311"/>
      <c r="E5" s="311"/>
      <c r="F5" s="311"/>
      <c r="G5" s="311"/>
      <c r="H5" s="311"/>
      <c r="I5" s="311"/>
      <c r="J5" s="311"/>
      <c r="K5" s="312"/>
      <c r="L5" s="131"/>
      <c r="M5" s="105"/>
      <c r="Q5" s="157"/>
      <c r="R5" s="157"/>
      <c r="S5" s="158"/>
      <c r="T5" s="158"/>
    </row>
    <row r="6" spans="1:21" ht="38.1" customHeight="1" x14ac:dyDescent="0.4">
      <c r="A6" s="400" t="s">
        <v>196</v>
      </c>
      <c r="B6" s="416"/>
      <c r="C6" s="297" t="s">
        <v>247</v>
      </c>
      <c r="D6" s="297"/>
      <c r="E6" s="297"/>
      <c r="F6" s="297"/>
      <c r="G6" s="297"/>
      <c r="H6" s="297"/>
      <c r="I6" s="297"/>
      <c r="J6" s="297"/>
      <c r="K6" s="298"/>
      <c r="L6" s="132"/>
      <c r="M6" s="105"/>
      <c r="Q6" s="157"/>
      <c r="R6" s="157"/>
      <c r="S6" s="158"/>
      <c r="T6" s="158"/>
    </row>
    <row r="7" spans="1:21" ht="38.1" customHeight="1" x14ac:dyDescent="0.4">
      <c r="A7" s="400"/>
      <c r="B7" s="416"/>
      <c r="C7" s="297" t="s">
        <v>248</v>
      </c>
      <c r="D7" s="297"/>
      <c r="E7" s="297"/>
      <c r="F7" s="297"/>
      <c r="G7" s="297"/>
      <c r="H7" s="297"/>
      <c r="I7" s="297"/>
      <c r="J7" s="297"/>
      <c r="K7" s="298"/>
      <c r="L7" s="132"/>
      <c r="M7" s="105"/>
      <c r="Q7" s="157"/>
      <c r="R7" s="157"/>
      <c r="S7" s="158"/>
      <c r="T7" s="158"/>
    </row>
    <row r="8" spans="1:21" ht="38.1" customHeight="1" x14ac:dyDescent="0.4">
      <c r="A8" s="400"/>
      <c r="B8" s="416"/>
      <c r="C8" s="297" t="s">
        <v>254</v>
      </c>
      <c r="D8" s="297"/>
      <c r="E8" s="297"/>
      <c r="F8" s="297"/>
      <c r="G8" s="297"/>
      <c r="H8" s="297"/>
      <c r="I8" s="297"/>
      <c r="J8" s="297"/>
      <c r="K8" s="298"/>
      <c r="L8" s="132"/>
      <c r="M8" s="105"/>
      <c r="Q8" s="157"/>
      <c r="R8" s="157"/>
      <c r="S8" s="158"/>
      <c r="T8" s="158"/>
    </row>
    <row r="9" spans="1:21" ht="27.95" customHeight="1" x14ac:dyDescent="0.4">
      <c r="A9" s="400"/>
      <c r="B9" s="416"/>
      <c r="C9" s="290" t="s">
        <v>194</v>
      </c>
      <c r="D9" s="290"/>
      <c r="E9" s="290"/>
      <c r="F9" s="290"/>
      <c r="G9" s="290"/>
      <c r="H9" s="290"/>
      <c r="I9" s="290"/>
      <c r="J9" s="290"/>
      <c r="K9" s="291"/>
      <c r="L9" s="131"/>
      <c r="M9" s="191"/>
      <c r="Q9" s="157"/>
      <c r="R9" s="157"/>
      <c r="S9" s="158"/>
      <c r="T9" s="158"/>
    </row>
    <row r="10" spans="1:21" ht="17.25" customHeight="1" x14ac:dyDescent="0.4">
      <c r="A10" s="400"/>
      <c r="B10" s="416"/>
      <c r="C10" s="284" t="s">
        <v>246</v>
      </c>
      <c r="D10" s="284"/>
      <c r="E10" s="284"/>
      <c r="F10" s="284"/>
      <c r="G10" s="284"/>
      <c r="H10" s="284"/>
      <c r="I10" s="284"/>
      <c r="J10" s="284"/>
      <c r="K10" s="285"/>
      <c r="L10" s="127" t="s">
        <v>143</v>
      </c>
      <c r="M10" s="191"/>
      <c r="Q10" s="157"/>
      <c r="R10" s="157"/>
      <c r="S10" s="158"/>
      <c r="T10" s="158"/>
    </row>
    <row r="11" spans="1:21" ht="87.75" customHeight="1" thickBot="1" x14ac:dyDescent="0.45">
      <c r="A11" s="381"/>
      <c r="B11" s="417"/>
      <c r="C11" s="327"/>
      <c r="D11" s="327"/>
      <c r="E11" s="327"/>
      <c r="F11" s="327"/>
      <c r="G11" s="327"/>
      <c r="H11" s="327"/>
      <c r="I11" s="327"/>
      <c r="J11" s="327"/>
      <c r="K11" s="328"/>
      <c r="L11" s="122"/>
      <c r="M11" s="215" t="s">
        <v>276</v>
      </c>
      <c r="Q11" s="157"/>
      <c r="R11" s="157"/>
      <c r="S11" s="158"/>
      <c r="T11" s="158"/>
    </row>
    <row r="12" spans="1:21" ht="12" customHeight="1" thickBot="1" x14ac:dyDescent="0.25">
      <c r="A12" s="123"/>
      <c r="B12" s="46"/>
      <c r="C12" s="399"/>
      <c r="D12" s="399"/>
      <c r="E12" s="399"/>
      <c r="F12" s="399"/>
      <c r="G12" s="399"/>
      <c r="H12" s="399"/>
      <c r="I12" s="399"/>
      <c r="J12" s="399"/>
      <c r="K12" s="192"/>
      <c r="L12" s="125"/>
      <c r="M12" s="199"/>
      <c r="Q12" s="157"/>
      <c r="R12" s="157"/>
      <c r="S12" s="158"/>
      <c r="T12" s="158"/>
    </row>
    <row r="13" spans="1:21" ht="16.5" customHeight="1" x14ac:dyDescent="0.4">
      <c r="A13" s="353" t="s">
        <v>8</v>
      </c>
      <c r="B13" s="354"/>
      <c r="C13" s="347" t="s">
        <v>9</v>
      </c>
      <c r="D13" s="347"/>
      <c r="E13" s="347"/>
      <c r="F13" s="347"/>
      <c r="G13" s="347"/>
      <c r="H13" s="347"/>
      <c r="I13" s="347"/>
      <c r="J13" s="347"/>
      <c r="K13" s="347"/>
      <c r="L13" s="348"/>
      <c r="M13" s="199"/>
      <c r="Q13" s="157"/>
      <c r="R13" s="157"/>
      <c r="S13" s="158"/>
      <c r="T13" s="158"/>
    </row>
    <row r="14" spans="1:21" ht="15.75" customHeight="1" x14ac:dyDescent="0.4">
      <c r="A14" s="405" t="s">
        <v>260</v>
      </c>
      <c r="B14" s="414" t="str">
        <f>IFERROR(VLOOKUP(DBCS(A14),各回ごと!$Q$5:$T$38,2,FALSE)&amp;"","")</f>
        <v>円周角の定理/円の性質の利用</v>
      </c>
      <c r="C14" s="189"/>
      <c r="D14" s="246" t="s">
        <v>0</v>
      </c>
      <c r="E14" s="231" t="s">
        <v>7</v>
      </c>
      <c r="F14" s="231"/>
      <c r="G14" s="231"/>
      <c r="H14" s="231"/>
      <c r="I14" s="231"/>
      <c r="J14" s="231"/>
      <c r="K14" s="231"/>
      <c r="L14" s="351"/>
      <c r="M14" s="199"/>
      <c r="Q14" s="157"/>
      <c r="R14" s="157"/>
      <c r="S14" s="158"/>
      <c r="T14" s="158"/>
    </row>
    <row r="15" spans="1:21" ht="17.25" customHeight="1" x14ac:dyDescent="0.4">
      <c r="A15" s="406"/>
      <c r="B15" s="415"/>
      <c r="C15" s="190"/>
      <c r="D15" s="247"/>
      <c r="E15" s="231" t="s">
        <v>1</v>
      </c>
      <c r="F15" s="231"/>
      <c r="G15" s="231"/>
      <c r="H15" s="231" t="s">
        <v>2</v>
      </c>
      <c r="I15" s="231"/>
      <c r="J15" s="231"/>
      <c r="K15" s="281" t="s">
        <v>167</v>
      </c>
      <c r="L15" s="352"/>
      <c r="M15" s="105"/>
      <c r="Q15" s="157"/>
      <c r="R15" s="157"/>
      <c r="S15" s="158"/>
      <c r="T15" s="158"/>
      <c r="U15" s="158"/>
    </row>
    <row r="16" spans="1:21" ht="77.25" customHeight="1" x14ac:dyDescent="0.4">
      <c r="A16" s="443" t="str">
        <f>IFERROR(VLOOKUP(DBCS(A14),各回ごと!$Q$5:$T$38,3,FALSE)&amp;"","")</f>
        <v>学習の目標 （Can-Doチェック)
□円周角の定理の意味を理解している。
□半円の弧に対する円周角について理解している。
□弧と円周角の定理を理解している。
□円周角の定理などを用いて角の大きさを求めることができる。
□円周角の定理の逆について理解している。
□円の性質を利用して図形の証明をすることができる。
□円の性質を利用して作図をすることができる。</v>
      </c>
      <c r="B16" s="444"/>
      <c r="C16" s="329" t="s">
        <v>243</v>
      </c>
      <c r="D16" s="331" t="s">
        <v>6</v>
      </c>
      <c r="E16" s="333"/>
      <c r="F16" s="334"/>
      <c r="G16" s="337" t="str">
        <f>IFERROR("/"&amp;VLOOKUP(DBCS(A14),各回ごと!$Q$5:$V$38,5,FALSE)&amp;"点","")</f>
        <v>/160点</v>
      </c>
      <c r="H16" s="333"/>
      <c r="I16" s="334"/>
      <c r="J16" s="337" t="str">
        <f>IFERROR("/"&amp;VLOOKUP(DBCS(A14),各回ごと!$Q$5:$V$38,6,FALSE)&amp;"点","")</f>
        <v>/40点</v>
      </c>
      <c r="K16" s="339" t="s">
        <v>245</v>
      </c>
      <c r="L16" s="340"/>
      <c r="Q16" s="157"/>
      <c r="R16" s="157"/>
      <c r="S16" s="158"/>
      <c r="T16" s="158"/>
      <c r="U16" s="158"/>
    </row>
    <row r="17" spans="1:21" ht="77.25" customHeight="1" x14ac:dyDescent="0.4">
      <c r="A17" s="445"/>
      <c r="B17" s="446"/>
      <c r="C17" s="330"/>
      <c r="D17" s="332"/>
      <c r="E17" s="335"/>
      <c r="F17" s="336"/>
      <c r="G17" s="338"/>
      <c r="H17" s="335"/>
      <c r="I17" s="336"/>
      <c r="J17" s="338"/>
      <c r="K17" s="341"/>
      <c r="L17" s="342"/>
      <c r="M17" s="105"/>
      <c r="Q17" s="157"/>
      <c r="R17" s="157"/>
      <c r="S17" s="158"/>
      <c r="T17" s="158"/>
      <c r="U17" s="158"/>
    </row>
    <row r="18" spans="1:21" ht="15" customHeight="1" thickBot="1" x14ac:dyDescent="0.45">
      <c r="A18" s="424" t="str">
        <f>IFERROR(VLOOKUP(DBCS(A14),各回ごと!$Q$5:$T$38,4,FALSE)&amp;"","")</f>
        <v>〈教科書ページ〉p.178～190</v>
      </c>
      <c r="B18" s="425"/>
      <c r="C18" s="425"/>
      <c r="D18" s="425"/>
      <c r="E18" s="425" t="str">
        <f>IFERROR(VLOOKUP(DBCS(A14),各回ごと!$Q$5:$T$38,5,FALSE)&amp;"","")</f>
        <v/>
      </c>
      <c r="F18" s="425"/>
      <c r="G18" s="425"/>
      <c r="H18" s="425"/>
      <c r="I18" s="425"/>
      <c r="J18" s="425"/>
      <c r="K18" s="425"/>
      <c r="L18" s="426"/>
      <c r="M18" s="105"/>
      <c r="Q18" s="157"/>
      <c r="R18" s="157"/>
      <c r="S18" s="158"/>
      <c r="T18" s="158"/>
      <c r="U18" s="158"/>
    </row>
    <row r="19" spans="1:21" ht="15.75" customHeight="1" x14ac:dyDescent="0.4">
      <c r="A19" s="429" t="s">
        <v>261</v>
      </c>
      <c r="B19" s="431" t="str">
        <f>IFERROR(VLOOKUP(DBCS(A19),各回ごと!$Q$5:$T$38,2,FALSE)&amp;"","")</f>
        <v>三平方の定理</v>
      </c>
      <c r="C19" s="151"/>
      <c r="D19" s="409" t="s">
        <v>0</v>
      </c>
      <c r="E19" s="434" t="s">
        <v>7</v>
      </c>
      <c r="F19" s="434"/>
      <c r="G19" s="434"/>
      <c r="H19" s="434"/>
      <c r="I19" s="434"/>
      <c r="J19" s="434"/>
      <c r="K19" s="434"/>
      <c r="L19" s="435"/>
      <c r="Q19" s="157"/>
      <c r="R19" s="157"/>
      <c r="S19" s="158"/>
      <c r="T19" s="158"/>
      <c r="U19" s="158"/>
    </row>
    <row r="20" spans="1:21" ht="17.25" customHeight="1" x14ac:dyDescent="0.4">
      <c r="A20" s="430"/>
      <c r="B20" s="408"/>
      <c r="C20" s="117"/>
      <c r="D20" s="376"/>
      <c r="E20" s="246" t="s">
        <v>1</v>
      </c>
      <c r="F20" s="246"/>
      <c r="G20" s="246"/>
      <c r="H20" s="246" t="s">
        <v>2</v>
      </c>
      <c r="I20" s="246"/>
      <c r="J20" s="246"/>
      <c r="K20" s="432" t="s">
        <v>167</v>
      </c>
      <c r="L20" s="433"/>
      <c r="M20" s="105"/>
      <c r="Q20" s="157"/>
      <c r="R20" s="157"/>
      <c r="S20" s="158"/>
      <c r="T20" s="158"/>
      <c r="U20" s="158"/>
    </row>
    <row r="21" spans="1:21" ht="77.25" customHeight="1" x14ac:dyDescent="0.4">
      <c r="A21" s="427" t="str">
        <f>IFERROR(VLOOKUP(DBCS(A19),各回ごと!$Q$5:$T$38,3,FALSE)&amp;"","")</f>
        <v>学習の目標 （Can-Doチェック)
□三平方の定理を理解している。
□三平方の定理を使って三角形の辺の長さを求めることができる。
□三平方の定理の逆を理解している。
□三平方の定理の証明について考えることができる。
□三平方の定理を使って，いろいろな線分の長さを求めることができる。</v>
      </c>
      <c r="B21" s="428"/>
      <c r="C21" s="436" t="s">
        <v>243</v>
      </c>
      <c r="D21" s="437" t="s">
        <v>6</v>
      </c>
      <c r="E21" s="438"/>
      <c r="F21" s="439"/>
      <c r="G21" s="440" t="str">
        <f>IFERROR("/"&amp;VLOOKUP(DBCS(A19),各回ごと!$Q$5:$V$38,5,FALSE)&amp;"点","")</f>
        <v>/100点</v>
      </c>
      <c r="H21" s="438"/>
      <c r="I21" s="439"/>
      <c r="J21" s="440" t="str">
        <f>IFERROR("/"&amp;VLOOKUP(DBCS(A19),各回ごと!$Q$5:$V$38,6,FALSE)&amp;"点","")</f>
        <v>/100点</v>
      </c>
      <c r="K21" s="441" t="s">
        <v>245</v>
      </c>
      <c r="L21" s="442"/>
      <c r="Q21" s="157"/>
      <c r="R21" s="157"/>
      <c r="S21" s="158"/>
      <c r="T21" s="158"/>
      <c r="U21" s="158"/>
    </row>
    <row r="22" spans="1:21" ht="77.25" customHeight="1" x14ac:dyDescent="0.4">
      <c r="A22" s="412"/>
      <c r="B22" s="413"/>
      <c r="C22" s="330"/>
      <c r="D22" s="332"/>
      <c r="E22" s="335"/>
      <c r="F22" s="336"/>
      <c r="G22" s="338"/>
      <c r="H22" s="335"/>
      <c r="I22" s="336"/>
      <c r="J22" s="338"/>
      <c r="K22" s="341"/>
      <c r="L22" s="342"/>
      <c r="M22" s="105"/>
      <c r="Q22" s="157"/>
      <c r="R22" s="157"/>
      <c r="S22" s="158"/>
      <c r="T22" s="158"/>
      <c r="U22" s="158"/>
    </row>
    <row r="23" spans="1:21" ht="15" customHeight="1" thickBot="1" x14ac:dyDescent="0.45">
      <c r="A23" s="402" t="str">
        <f>IFERROR(VLOOKUP(DBCS(A19),各回ごと!$Q$5:$T$38,4,FALSE)&amp;"","")</f>
        <v>〈教科書ページ〉p.198～203</v>
      </c>
      <c r="B23" s="403"/>
      <c r="C23" s="403"/>
      <c r="D23" s="403"/>
      <c r="E23" s="403" t="str">
        <f>IFERROR(VLOOKUP(DBCS(A19),各回ごと!$Q$5:$T$38,5,FALSE)&amp;"","")</f>
        <v/>
      </c>
      <c r="F23" s="403"/>
      <c r="G23" s="403"/>
      <c r="H23" s="403"/>
      <c r="I23" s="403"/>
      <c r="J23" s="403"/>
      <c r="K23" s="403"/>
      <c r="L23" s="404"/>
      <c r="M23" s="105"/>
      <c r="Q23" s="157"/>
      <c r="R23" s="157"/>
      <c r="S23" s="158"/>
      <c r="T23" s="158"/>
      <c r="U23" s="158"/>
    </row>
    <row r="24" spans="1:21" ht="15.75" customHeight="1" x14ac:dyDescent="0.4">
      <c r="A24" s="405" t="s">
        <v>262</v>
      </c>
      <c r="B24" s="407" t="str">
        <f>IFERROR(VLOOKUP(DBCS(A24),各回ごと!$Q$5:$T$38,2,FALSE)&amp;"","")</f>
        <v>三平方の定理と図形の計量/三平方の定理の利用</v>
      </c>
      <c r="C24" s="151"/>
      <c r="D24" s="409" t="s">
        <v>0</v>
      </c>
      <c r="E24" s="231" t="s">
        <v>7</v>
      </c>
      <c r="F24" s="231"/>
      <c r="G24" s="231"/>
      <c r="H24" s="231"/>
      <c r="I24" s="231"/>
      <c r="J24" s="231"/>
      <c r="K24" s="231"/>
      <c r="L24" s="351"/>
      <c r="Q24" s="157"/>
      <c r="R24" s="157"/>
      <c r="S24" s="158"/>
      <c r="T24" s="158"/>
      <c r="U24" s="158"/>
    </row>
    <row r="25" spans="1:21" ht="17.25" customHeight="1" x14ac:dyDescent="0.4">
      <c r="A25" s="406"/>
      <c r="B25" s="408"/>
      <c r="C25" s="190"/>
      <c r="D25" s="247"/>
      <c r="E25" s="231" t="s">
        <v>1</v>
      </c>
      <c r="F25" s="231"/>
      <c r="G25" s="231"/>
      <c r="H25" s="231" t="s">
        <v>2</v>
      </c>
      <c r="I25" s="231"/>
      <c r="J25" s="231"/>
      <c r="K25" s="281" t="s">
        <v>167</v>
      </c>
      <c r="L25" s="352"/>
      <c r="M25" s="105"/>
      <c r="Q25" s="157"/>
      <c r="R25" s="157"/>
      <c r="S25" s="158"/>
      <c r="T25" s="158"/>
      <c r="U25" s="158"/>
    </row>
    <row r="26" spans="1:21" ht="77.25" customHeight="1" x14ac:dyDescent="0.4">
      <c r="A26" s="410" t="str">
        <f>IFERROR(VLOOKUP(DBCS(A24),各回ごと!$Q$5:$T$38,3,FALSE)&amp;"","")</f>
        <v>学習の目標 （Can-Doチェック)
□特別な三角形の辺の比を理解し，これを利用して問題を解くことができる。
□三平方の定理を使って，弦の長さを求めることができる。
□三平方の定理を使って，2点間の距離を求めることができる。
□三平方の定理を使って，直方体の対角線の長さを求めることができる。
□三平方の定理を使って，正四角錐や円錐の高さや体積を求めることができる。
□三平方の定理を使って，いろいろな平面図形の問題を解くことができる。
□三平方の定理を使って，いろいろな空間図形の問題を解くことができる。</v>
      </c>
      <c r="B26" s="411"/>
      <c r="C26" s="329" t="s">
        <v>243</v>
      </c>
      <c r="D26" s="331" t="s">
        <v>6</v>
      </c>
      <c r="E26" s="333"/>
      <c r="F26" s="334"/>
      <c r="G26" s="337" t="str">
        <f>IFERROR("/"&amp;VLOOKUP(DBCS(A24),各回ごと!$Q$5:$V$38,5,FALSE)&amp;"点","")</f>
        <v>/155点</v>
      </c>
      <c r="H26" s="333"/>
      <c r="I26" s="334"/>
      <c r="J26" s="337" t="str">
        <f>IFERROR("/"&amp;VLOOKUP(DBCS(A24),各回ごと!$Q$5:$V$38,6,FALSE)&amp;"点","")</f>
        <v>/45点</v>
      </c>
      <c r="K26" s="339" t="s">
        <v>245</v>
      </c>
      <c r="L26" s="340"/>
      <c r="Q26" s="157"/>
      <c r="R26" s="157"/>
      <c r="S26" s="158"/>
      <c r="T26" s="158"/>
      <c r="U26" s="158"/>
    </row>
    <row r="27" spans="1:21" ht="77.25" customHeight="1" x14ac:dyDescent="0.4">
      <c r="A27" s="412"/>
      <c r="B27" s="413"/>
      <c r="C27" s="330"/>
      <c r="D27" s="332"/>
      <c r="E27" s="335"/>
      <c r="F27" s="336"/>
      <c r="G27" s="338"/>
      <c r="H27" s="335"/>
      <c r="I27" s="336"/>
      <c r="J27" s="338"/>
      <c r="K27" s="341"/>
      <c r="L27" s="342"/>
      <c r="M27" s="105"/>
      <c r="Q27" s="157"/>
      <c r="R27" s="157"/>
      <c r="S27" s="158"/>
      <c r="T27" s="158"/>
      <c r="U27" s="158"/>
    </row>
    <row r="28" spans="1:21" ht="15" customHeight="1" thickBot="1" x14ac:dyDescent="0.45">
      <c r="A28" s="402" t="str">
        <f>IFERROR(VLOOKUP(DBCS(A24),各回ごと!$Q$5:$T$38,4,FALSE)&amp;"","")</f>
        <v>〈教科書ページ〉p.204～213</v>
      </c>
      <c r="B28" s="403"/>
      <c r="C28" s="403"/>
      <c r="D28" s="403"/>
      <c r="E28" s="403" t="str">
        <f>IFERROR(VLOOKUP(DBCS(A24),各回ごと!$Q$5:$T$38,5,FALSE)&amp;"","")</f>
        <v/>
      </c>
      <c r="F28" s="403"/>
      <c r="G28" s="403"/>
      <c r="H28" s="403"/>
      <c r="I28" s="403"/>
      <c r="J28" s="403"/>
      <c r="K28" s="403"/>
      <c r="L28" s="404"/>
      <c r="M28" s="105"/>
      <c r="Q28" s="157"/>
      <c r="R28" s="157"/>
      <c r="S28" s="158"/>
      <c r="T28" s="158"/>
      <c r="U28" s="158"/>
    </row>
    <row r="29" spans="1:21" ht="15.75" customHeight="1" x14ac:dyDescent="0.4">
      <c r="A29" s="405" t="s">
        <v>263</v>
      </c>
      <c r="B29" s="407" t="str">
        <f>IFERROR(VLOOKUP(DBCS(A29),各回ごと!$Q$5:$T$38,2,FALSE)&amp;"","")</f>
        <v>標本調査/標本調査の利用</v>
      </c>
      <c r="C29" s="151"/>
      <c r="D29" s="409" t="s">
        <v>0</v>
      </c>
      <c r="E29" s="231" t="s">
        <v>7</v>
      </c>
      <c r="F29" s="231"/>
      <c r="G29" s="231"/>
      <c r="H29" s="231"/>
      <c r="I29" s="231"/>
      <c r="J29" s="231"/>
      <c r="K29" s="231"/>
      <c r="L29" s="351"/>
      <c r="Q29" s="157"/>
      <c r="R29" s="157"/>
      <c r="S29" s="158"/>
      <c r="T29" s="158"/>
      <c r="U29" s="158"/>
    </row>
    <row r="30" spans="1:21" ht="17.25" customHeight="1" x14ac:dyDescent="0.4">
      <c r="A30" s="406"/>
      <c r="B30" s="408"/>
      <c r="C30" s="190"/>
      <c r="D30" s="247"/>
      <c r="E30" s="231" t="s">
        <v>1</v>
      </c>
      <c r="F30" s="231"/>
      <c r="G30" s="231"/>
      <c r="H30" s="231" t="s">
        <v>2</v>
      </c>
      <c r="I30" s="231"/>
      <c r="J30" s="231"/>
      <c r="K30" s="281" t="s">
        <v>167</v>
      </c>
      <c r="L30" s="352"/>
      <c r="M30" s="105"/>
      <c r="Q30" s="157"/>
      <c r="R30" s="157"/>
      <c r="S30" s="158"/>
      <c r="T30" s="158"/>
    </row>
    <row r="31" spans="1:21" ht="77.25" customHeight="1" x14ac:dyDescent="0.4">
      <c r="A31" s="410" t="str">
        <f>IFERROR(VLOOKUP(DBCS(A29),各回ごと!$Q$5:$T$38,3,FALSE)&amp;"","")</f>
        <v>学習の目標 （Can-Doチェック)
□全数調査と標本調査を理解している。
□母集団と標本の意味を理解している。
□標本平均から母集団の平均値を推定することができる。
□標本における割合から母集団の数量を推定することができる。
□母集団の数量の推定について，いろいろな問題を解くことができる。</v>
      </c>
      <c r="B31" s="411"/>
      <c r="C31" s="329" t="s">
        <v>243</v>
      </c>
      <c r="D31" s="331" t="s">
        <v>6</v>
      </c>
      <c r="E31" s="333"/>
      <c r="F31" s="334"/>
      <c r="G31" s="337" t="str">
        <f>IFERROR("/"&amp;VLOOKUP(DBCS(A29),各回ごと!$Q$5:$V$38,5,FALSE)&amp;"点","")</f>
        <v>/120点</v>
      </c>
      <c r="H31" s="333"/>
      <c r="I31" s="334"/>
      <c r="J31" s="337" t="str">
        <f>IFERROR("/"&amp;VLOOKUP(DBCS(A29),各回ごと!$Q$5:$V$38,6,FALSE)&amp;"点","")</f>
        <v>/80点</v>
      </c>
      <c r="K31" s="339" t="s">
        <v>245</v>
      </c>
      <c r="L31" s="340"/>
      <c r="Q31" s="157"/>
      <c r="R31" s="157"/>
      <c r="S31" s="158"/>
      <c r="T31" s="158"/>
    </row>
    <row r="32" spans="1:21" ht="77.25" customHeight="1" x14ac:dyDescent="0.4">
      <c r="A32" s="412"/>
      <c r="B32" s="413"/>
      <c r="C32" s="330"/>
      <c r="D32" s="332"/>
      <c r="E32" s="335"/>
      <c r="F32" s="336"/>
      <c r="G32" s="338"/>
      <c r="H32" s="335"/>
      <c r="I32" s="336"/>
      <c r="J32" s="338"/>
      <c r="K32" s="341"/>
      <c r="L32" s="342"/>
      <c r="M32" s="105"/>
      <c r="Q32" s="157"/>
      <c r="R32" s="157"/>
      <c r="S32" s="158"/>
      <c r="T32" s="158"/>
    </row>
    <row r="33" spans="1:20" ht="15" customHeight="1" thickBot="1" x14ac:dyDescent="0.45">
      <c r="A33" s="402" t="str">
        <f>IFERROR(VLOOKUP(DBCS(A29),各回ごと!$Q$5:$T$38,4,FALSE)&amp;"","")</f>
        <v>〈教科書ページ〉p.220～230</v>
      </c>
      <c r="B33" s="403"/>
      <c r="C33" s="403"/>
      <c r="D33" s="403"/>
      <c r="E33" s="403" t="str">
        <f>IFERROR(VLOOKUP(DBCS(A29),各回ごと!$Q$5:$T$38,5,FALSE)&amp;"","")</f>
        <v/>
      </c>
      <c r="F33" s="403"/>
      <c r="G33" s="403"/>
      <c r="H33" s="403"/>
      <c r="I33" s="403"/>
      <c r="J33" s="403"/>
      <c r="K33" s="403"/>
      <c r="L33" s="404"/>
      <c r="M33" s="105"/>
      <c r="Q33" s="157"/>
      <c r="R33" s="157"/>
      <c r="S33" s="158"/>
      <c r="T33" s="158"/>
    </row>
    <row r="34" spans="1:20" ht="15.75" customHeight="1" x14ac:dyDescent="0.4">
      <c r="A34" s="405"/>
      <c r="B34" s="407" t="str">
        <f>IFERROR(VLOOKUP(DBCS(A34),各回ごと!$Q$5:$T$38,2,FALSE)&amp;"","")</f>
        <v/>
      </c>
      <c r="C34" s="151"/>
      <c r="D34" s="409" t="s">
        <v>0</v>
      </c>
      <c r="E34" s="231" t="s">
        <v>7</v>
      </c>
      <c r="F34" s="231"/>
      <c r="G34" s="231"/>
      <c r="H34" s="231"/>
      <c r="I34" s="231"/>
      <c r="J34" s="231"/>
      <c r="K34" s="231"/>
      <c r="L34" s="351"/>
      <c r="Q34" s="157"/>
      <c r="R34" s="157"/>
      <c r="S34" s="158"/>
      <c r="T34" s="158"/>
    </row>
    <row r="35" spans="1:20" ht="17.25" customHeight="1" x14ac:dyDescent="0.4">
      <c r="A35" s="406"/>
      <c r="B35" s="408"/>
      <c r="C35" s="190"/>
      <c r="D35" s="247"/>
      <c r="E35" s="231" t="s">
        <v>1</v>
      </c>
      <c r="F35" s="231"/>
      <c r="G35" s="231"/>
      <c r="H35" s="231" t="s">
        <v>2</v>
      </c>
      <c r="I35" s="231"/>
      <c r="J35" s="231"/>
      <c r="K35" s="281" t="s">
        <v>167</v>
      </c>
      <c r="L35" s="352"/>
      <c r="M35" s="105"/>
      <c r="Q35" s="157"/>
      <c r="R35" s="157"/>
      <c r="S35" s="158"/>
      <c r="T35" s="158"/>
    </row>
    <row r="36" spans="1:20" ht="77.25" customHeight="1" x14ac:dyDescent="0.4">
      <c r="A36" s="410" t="str">
        <f>IFERROR(VLOOKUP(DBCS(A34),各回ごと!$Q$5:$T$38,3,FALSE)&amp;"","")</f>
        <v/>
      </c>
      <c r="B36" s="411"/>
      <c r="C36" s="329" t="s">
        <v>243</v>
      </c>
      <c r="D36" s="331" t="s">
        <v>6</v>
      </c>
      <c r="E36" s="333"/>
      <c r="F36" s="334"/>
      <c r="G36" s="337" t="str">
        <f>IFERROR("/"&amp;VLOOKUP(DBCS(A34),各回ごと!$Q$5:$V$38,5,FALSE)&amp;"点","")</f>
        <v/>
      </c>
      <c r="H36" s="333"/>
      <c r="I36" s="334"/>
      <c r="J36" s="337" t="str">
        <f>IFERROR("/"&amp;VLOOKUP(DBCS(A34),各回ごと!$Q$5:$V$38,6,FALSE)&amp;"点","")</f>
        <v/>
      </c>
      <c r="K36" s="339" t="s">
        <v>245</v>
      </c>
      <c r="L36" s="340"/>
      <c r="Q36" s="157"/>
      <c r="R36" s="157"/>
      <c r="S36" s="158"/>
      <c r="T36" s="158"/>
    </row>
    <row r="37" spans="1:20" ht="77.25" customHeight="1" x14ac:dyDescent="0.4">
      <c r="A37" s="412"/>
      <c r="B37" s="413"/>
      <c r="C37" s="330"/>
      <c r="D37" s="332"/>
      <c r="E37" s="335"/>
      <c r="F37" s="336"/>
      <c r="G37" s="338"/>
      <c r="H37" s="335"/>
      <c r="I37" s="336"/>
      <c r="J37" s="338"/>
      <c r="K37" s="341"/>
      <c r="L37" s="342"/>
      <c r="M37" s="105"/>
    </row>
    <row r="38" spans="1:20" ht="16.5" customHeight="1" thickBot="1" x14ac:dyDescent="0.45">
      <c r="A38" s="402" t="str">
        <f>IFERROR(VLOOKUP(DBCS(A34),各回ごと!$Q$5:$T$38,4,FALSE)&amp;"","")</f>
        <v/>
      </c>
      <c r="B38" s="403"/>
      <c r="C38" s="403"/>
      <c r="D38" s="403"/>
      <c r="E38" s="403" t="str">
        <f>IFERROR(VLOOKUP(DBCS(A34),各回ごと!$Q$5:$T$38,5,FALSE)&amp;"","")</f>
        <v/>
      </c>
      <c r="F38" s="403"/>
      <c r="G38" s="403"/>
      <c r="H38" s="403"/>
      <c r="I38" s="403"/>
      <c r="J38" s="403"/>
      <c r="K38" s="403"/>
      <c r="L38" s="404"/>
    </row>
    <row r="39" spans="1:20" ht="15.75" customHeight="1" x14ac:dyDescent="0.4">
      <c r="A39" s="405"/>
      <c r="B39" s="407" t="str">
        <f>IFERROR(VLOOKUP(DBCS(A39),各回ごと!$Q$5:$T$38,2,FALSE)&amp;"","")</f>
        <v/>
      </c>
      <c r="C39" s="151"/>
      <c r="D39" s="409" t="s">
        <v>0</v>
      </c>
      <c r="E39" s="231" t="s">
        <v>7</v>
      </c>
      <c r="F39" s="231"/>
      <c r="G39" s="231"/>
      <c r="H39" s="231"/>
      <c r="I39" s="231"/>
      <c r="J39" s="231"/>
      <c r="K39" s="231"/>
      <c r="L39" s="351"/>
      <c r="Q39" s="157"/>
      <c r="R39" s="157"/>
      <c r="S39" s="158"/>
      <c r="T39" s="158"/>
    </row>
    <row r="40" spans="1:20" ht="17.25" customHeight="1" x14ac:dyDescent="0.4">
      <c r="A40" s="406"/>
      <c r="B40" s="408"/>
      <c r="C40" s="205"/>
      <c r="D40" s="247"/>
      <c r="E40" s="231" t="s">
        <v>1</v>
      </c>
      <c r="F40" s="231"/>
      <c r="G40" s="231"/>
      <c r="H40" s="231" t="s">
        <v>2</v>
      </c>
      <c r="I40" s="231"/>
      <c r="J40" s="231"/>
      <c r="K40" s="281" t="s">
        <v>167</v>
      </c>
      <c r="L40" s="352"/>
      <c r="M40" s="105"/>
      <c r="Q40" s="157"/>
      <c r="R40" s="157"/>
      <c r="S40" s="158"/>
      <c r="T40" s="158"/>
    </row>
    <row r="41" spans="1:20" ht="77.25" customHeight="1" x14ac:dyDescent="0.4">
      <c r="A41" s="410" t="str">
        <f>IFERROR(VLOOKUP(DBCS(A39),各回ごと!$Q$5:$T$38,3,FALSE)&amp;"","")</f>
        <v/>
      </c>
      <c r="B41" s="411"/>
      <c r="C41" s="329" t="s">
        <v>243</v>
      </c>
      <c r="D41" s="331" t="s">
        <v>6</v>
      </c>
      <c r="E41" s="333"/>
      <c r="F41" s="334"/>
      <c r="G41" s="337" t="str">
        <f>IFERROR("/"&amp;VLOOKUP(DBCS(A39),各回ごと!$Q$5:$V$38,5,FALSE)&amp;"点","")</f>
        <v/>
      </c>
      <c r="H41" s="333"/>
      <c r="I41" s="334"/>
      <c r="J41" s="337" t="str">
        <f>IFERROR("/"&amp;VLOOKUP(DBCS(A39),各回ごと!$Q$5:$V$38,6,FALSE)&amp;"点","")</f>
        <v/>
      </c>
      <c r="K41" s="339" t="s">
        <v>245</v>
      </c>
      <c r="L41" s="340"/>
      <c r="Q41" s="157"/>
      <c r="R41" s="157"/>
      <c r="S41" s="158"/>
      <c r="T41" s="158"/>
    </row>
    <row r="42" spans="1:20" ht="77.25" customHeight="1" x14ac:dyDescent="0.4">
      <c r="A42" s="412"/>
      <c r="B42" s="413"/>
      <c r="C42" s="330"/>
      <c r="D42" s="332"/>
      <c r="E42" s="335"/>
      <c r="F42" s="336"/>
      <c r="G42" s="338"/>
      <c r="H42" s="335"/>
      <c r="I42" s="336"/>
      <c r="J42" s="338"/>
      <c r="K42" s="341"/>
      <c r="L42" s="342"/>
      <c r="M42" s="105"/>
    </row>
    <row r="43" spans="1:20" ht="16.5" customHeight="1" thickBot="1" x14ac:dyDescent="0.45">
      <c r="A43" s="402" t="str">
        <f>IFERROR(VLOOKUP(DBCS(A39),各回ごと!$Q$5:$T$38,4,FALSE)&amp;"","")</f>
        <v/>
      </c>
      <c r="B43" s="403"/>
      <c r="C43" s="403"/>
      <c r="D43" s="403"/>
      <c r="E43" s="403" t="str">
        <f>IFERROR(VLOOKUP(DBCS(A39),各回ごと!$Q$5:$T$38,5,FALSE)&amp;"","")</f>
        <v/>
      </c>
      <c r="F43" s="403"/>
      <c r="G43" s="403"/>
      <c r="H43" s="403"/>
      <c r="I43" s="403"/>
      <c r="J43" s="403"/>
      <c r="K43" s="403"/>
      <c r="L43" s="404"/>
    </row>
    <row r="44" spans="1:20" ht="15.75" customHeight="1" x14ac:dyDescent="0.4">
      <c r="A44" s="405"/>
      <c r="B44" s="407" t="str">
        <f>IFERROR(VLOOKUP(DBCS(A44),各回ごと!$Q$5:$T$38,2,FALSE)&amp;"","")</f>
        <v/>
      </c>
      <c r="C44" s="151"/>
      <c r="D44" s="409" t="s">
        <v>0</v>
      </c>
      <c r="E44" s="231" t="s">
        <v>7</v>
      </c>
      <c r="F44" s="231"/>
      <c r="G44" s="231"/>
      <c r="H44" s="231"/>
      <c r="I44" s="231"/>
      <c r="J44" s="231"/>
      <c r="K44" s="231"/>
      <c r="L44" s="351"/>
      <c r="Q44" s="157"/>
      <c r="R44" s="157"/>
      <c r="S44" s="158"/>
      <c r="T44" s="158"/>
    </row>
    <row r="45" spans="1:20" ht="17.25" customHeight="1" x14ac:dyDescent="0.4">
      <c r="A45" s="406"/>
      <c r="B45" s="408"/>
      <c r="C45" s="205"/>
      <c r="D45" s="247"/>
      <c r="E45" s="231" t="s">
        <v>1</v>
      </c>
      <c r="F45" s="231"/>
      <c r="G45" s="231"/>
      <c r="H45" s="231" t="s">
        <v>2</v>
      </c>
      <c r="I45" s="231"/>
      <c r="J45" s="231"/>
      <c r="K45" s="281" t="s">
        <v>167</v>
      </c>
      <c r="L45" s="352"/>
      <c r="M45" s="105"/>
      <c r="Q45" s="157"/>
      <c r="R45" s="157"/>
      <c r="S45" s="158"/>
      <c r="T45" s="158"/>
    </row>
    <row r="46" spans="1:20" ht="77.25" customHeight="1" x14ac:dyDescent="0.4">
      <c r="A46" s="410" t="str">
        <f>IFERROR(VLOOKUP(DBCS(A44),各回ごと!$Q$5:$T$38,3,FALSE)&amp;"","")</f>
        <v/>
      </c>
      <c r="B46" s="411"/>
      <c r="C46" s="329" t="s">
        <v>243</v>
      </c>
      <c r="D46" s="331" t="s">
        <v>6</v>
      </c>
      <c r="E46" s="333"/>
      <c r="F46" s="334"/>
      <c r="G46" s="337" t="str">
        <f>IFERROR("/"&amp;VLOOKUP(DBCS(A44),各回ごと!$Q$5:$V$38,5,FALSE)&amp;"点","")</f>
        <v/>
      </c>
      <c r="H46" s="333"/>
      <c r="I46" s="334"/>
      <c r="J46" s="337" t="str">
        <f>IFERROR("/"&amp;VLOOKUP(DBCS(A44),各回ごと!$Q$5:$V$38,6,FALSE)&amp;"点","")</f>
        <v/>
      </c>
      <c r="K46" s="339" t="s">
        <v>245</v>
      </c>
      <c r="L46" s="340"/>
      <c r="Q46" s="157"/>
      <c r="R46" s="157"/>
      <c r="S46" s="158"/>
      <c r="T46" s="158"/>
    </row>
    <row r="47" spans="1:20" ht="77.25" customHeight="1" x14ac:dyDescent="0.4">
      <c r="A47" s="412"/>
      <c r="B47" s="413"/>
      <c r="C47" s="330"/>
      <c r="D47" s="332"/>
      <c r="E47" s="335"/>
      <c r="F47" s="336"/>
      <c r="G47" s="338"/>
      <c r="H47" s="335"/>
      <c r="I47" s="336"/>
      <c r="J47" s="338"/>
      <c r="K47" s="341"/>
      <c r="L47" s="342"/>
      <c r="M47" s="105"/>
    </row>
    <row r="48" spans="1:20" ht="16.5" customHeight="1" thickBot="1" x14ac:dyDescent="0.45">
      <c r="A48" s="402" t="str">
        <f>IFERROR(VLOOKUP(DBCS(A44),各回ごと!$Q$5:$T$38,4,FALSE)&amp;"","")</f>
        <v/>
      </c>
      <c r="B48" s="403"/>
      <c r="C48" s="403"/>
      <c r="D48" s="403"/>
      <c r="E48" s="403" t="str">
        <f>IFERROR(VLOOKUP(DBCS(A44),各回ごと!$Q$5:$T$38,5,FALSE)&amp;"","")</f>
        <v/>
      </c>
      <c r="F48" s="403"/>
      <c r="G48" s="403"/>
      <c r="H48" s="403"/>
      <c r="I48" s="403"/>
      <c r="J48" s="403"/>
      <c r="K48" s="403"/>
      <c r="L48" s="404"/>
    </row>
    <row r="49" spans="1:20" ht="15.75" customHeight="1" x14ac:dyDescent="0.4">
      <c r="A49" s="405"/>
      <c r="B49" s="407" t="str">
        <f>IFERROR(VLOOKUP(DBCS(A49),各回ごと!$Q$5:$T$38,2,FALSE)&amp;"","")</f>
        <v/>
      </c>
      <c r="C49" s="151"/>
      <c r="D49" s="409" t="s">
        <v>0</v>
      </c>
      <c r="E49" s="231" t="s">
        <v>7</v>
      </c>
      <c r="F49" s="231"/>
      <c r="G49" s="231"/>
      <c r="H49" s="231"/>
      <c r="I49" s="231"/>
      <c r="J49" s="231"/>
      <c r="K49" s="231"/>
      <c r="L49" s="351"/>
      <c r="Q49" s="157"/>
      <c r="R49" s="157"/>
      <c r="S49" s="158"/>
      <c r="T49" s="158"/>
    </row>
    <row r="50" spans="1:20" ht="17.25" customHeight="1" x14ac:dyDescent="0.4">
      <c r="A50" s="406"/>
      <c r="B50" s="408"/>
      <c r="C50" s="205"/>
      <c r="D50" s="247"/>
      <c r="E50" s="231" t="s">
        <v>1</v>
      </c>
      <c r="F50" s="231"/>
      <c r="G50" s="231"/>
      <c r="H50" s="231" t="s">
        <v>2</v>
      </c>
      <c r="I50" s="231"/>
      <c r="J50" s="231"/>
      <c r="K50" s="281" t="s">
        <v>167</v>
      </c>
      <c r="L50" s="352"/>
      <c r="M50" s="105"/>
      <c r="Q50" s="157"/>
      <c r="R50" s="157"/>
      <c r="S50" s="158"/>
      <c r="T50" s="158"/>
    </row>
    <row r="51" spans="1:20" ht="77.25" customHeight="1" x14ac:dyDescent="0.4">
      <c r="A51" s="410" t="str">
        <f>IFERROR(VLOOKUP(DBCS(A49),各回ごと!$Q$5:$T$38,3,FALSE)&amp;"","")</f>
        <v/>
      </c>
      <c r="B51" s="411"/>
      <c r="C51" s="329" t="s">
        <v>243</v>
      </c>
      <c r="D51" s="331" t="s">
        <v>6</v>
      </c>
      <c r="E51" s="333"/>
      <c r="F51" s="334"/>
      <c r="G51" s="337" t="str">
        <f>IFERROR("/"&amp;VLOOKUP(DBCS(A49),各回ごと!$Q$5:$V$38,5,FALSE)&amp;"点","")</f>
        <v/>
      </c>
      <c r="H51" s="333"/>
      <c r="I51" s="334"/>
      <c r="J51" s="337" t="str">
        <f>IFERROR("/"&amp;VLOOKUP(DBCS(A49),各回ごと!$Q$5:$V$38,6,FALSE)&amp;"点","")</f>
        <v/>
      </c>
      <c r="K51" s="339" t="s">
        <v>245</v>
      </c>
      <c r="L51" s="340"/>
      <c r="Q51" s="157"/>
      <c r="R51" s="157"/>
      <c r="S51" s="158"/>
      <c r="T51" s="158"/>
    </row>
    <row r="52" spans="1:20" ht="77.25" customHeight="1" x14ac:dyDescent="0.4">
      <c r="A52" s="412"/>
      <c r="B52" s="413"/>
      <c r="C52" s="330"/>
      <c r="D52" s="332"/>
      <c r="E52" s="335"/>
      <c r="F52" s="336"/>
      <c r="G52" s="338"/>
      <c r="H52" s="335"/>
      <c r="I52" s="336"/>
      <c r="J52" s="338"/>
      <c r="K52" s="341"/>
      <c r="L52" s="342"/>
      <c r="M52" s="105"/>
    </row>
    <row r="53" spans="1:20" ht="16.5" customHeight="1" thickBot="1" x14ac:dyDescent="0.45">
      <c r="A53" s="402" t="str">
        <f>IFERROR(VLOOKUP(DBCS(A49),各回ごと!$Q$5:$T$38,4,FALSE)&amp;"","")</f>
        <v/>
      </c>
      <c r="B53" s="403"/>
      <c r="C53" s="403"/>
      <c r="D53" s="403"/>
      <c r="E53" s="403" t="str">
        <f>IFERROR(VLOOKUP(DBCS(A49),各回ごと!$Q$5:$T$38,5,FALSE)&amp;"","")</f>
        <v/>
      </c>
      <c r="F53" s="403"/>
      <c r="G53" s="403"/>
      <c r="H53" s="403"/>
      <c r="I53" s="403"/>
      <c r="J53" s="403"/>
      <c r="K53" s="403"/>
      <c r="L53" s="404"/>
    </row>
    <row r="54" spans="1:20" ht="15.75" customHeight="1" x14ac:dyDescent="0.4">
      <c r="A54" s="405"/>
      <c r="B54" s="407" t="str">
        <f>IFERROR(VLOOKUP(DBCS(A54),各回ごと!$Q$5:$T$38,2,FALSE)&amp;"","")</f>
        <v/>
      </c>
      <c r="C54" s="151"/>
      <c r="D54" s="409" t="s">
        <v>0</v>
      </c>
      <c r="E54" s="231" t="s">
        <v>7</v>
      </c>
      <c r="F54" s="231"/>
      <c r="G54" s="231"/>
      <c r="H54" s="231"/>
      <c r="I54" s="231"/>
      <c r="J54" s="231"/>
      <c r="K54" s="231"/>
      <c r="L54" s="351"/>
      <c r="Q54" s="157"/>
      <c r="R54" s="157"/>
      <c r="S54" s="158"/>
      <c r="T54" s="158"/>
    </row>
    <row r="55" spans="1:20" ht="17.25" customHeight="1" x14ac:dyDescent="0.4">
      <c r="A55" s="406"/>
      <c r="B55" s="408"/>
      <c r="C55" s="210"/>
      <c r="D55" s="247"/>
      <c r="E55" s="231" t="s">
        <v>1</v>
      </c>
      <c r="F55" s="231"/>
      <c r="G55" s="231"/>
      <c r="H55" s="231" t="s">
        <v>2</v>
      </c>
      <c r="I55" s="231"/>
      <c r="J55" s="231"/>
      <c r="K55" s="281" t="s">
        <v>167</v>
      </c>
      <c r="L55" s="352"/>
      <c r="M55" s="105"/>
      <c r="Q55" s="157"/>
      <c r="R55" s="157"/>
      <c r="S55" s="158"/>
      <c r="T55" s="158"/>
    </row>
    <row r="56" spans="1:20" ht="77.25" customHeight="1" x14ac:dyDescent="0.4">
      <c r="A56" s="410" t="str">
        <f>IFERROR(VLOOKUP(DBCS(A54),各回ごと!$Q$5:$T$38,3,FALSE)&amp;"","")</f>
        <v/>
      </c>
      <c r="B56" s="411"/>
      <c r="C56" s="329" t="s">
        <v>243</v>
      </c>
      <c r="D56" s="331" t="s">
        <v>6</v>
      </c>
      <c r="E56" s="333"/>
      <c r="F56" s="334"/>
      <c r="G56" s="337" t="str">
        <f>IFERROR("/"&amp;VLOOKUP(DBCS(A54),各回ごと!$Q$5:$V$38,5,FALSE)&amp;"点","")</f>
        <v/>
      </c>
      <c r="H56" s="333"/>
      <c r="I56" s="334"/>
      <c r="J56" s="337" t="str">
        <f>IFERROR("/"&amp;VLOOKUP(DBCS(A54),各回ごと!$Q$5:$V$38,6,FALSE)&amp;"点","")</f>
        <v/>
      </c>
      <c r="K56" s="339" t="s">
        <v>245</v>
      </c>
      <c r="L56" s="340"/>
      <c r="Q56" s="157"/>
      <c r="R56" s="157"/>
      <c r="S56" s="158"/>
      <c r="T56" s="158"/>
    </row>
    <row r="57" spans="1:20" ht="77.25" customHeight="1" x14ac:dyDescent="0.4">
      <c r="A57" s="412"/>
      <c r="B57" s="413"/>
      <c r="C57" s="330"/>
      <c r="D57" s="332"/>
      <c r="E57" s="335"/>
      <c r="F57" s="336"/>
      <c r="G57" s="338"/>
      <c r="H57" s="335"/>
      <c r="I57" s="336"/>
      <c r="J57" s="338"/>
      <c r="K57" s="341"/>
      <c r="L57" s="342"/>
      <c r="M57" s="105"/>
    </row>
    <row r="58" spans="1:20" ht="16.5" customHeight="1" thickBot="1" x14ac:dyDescent="0.45">
      <c r="A58" s="402" t="str">
        <f>IFERROR(VLOOKUP(DBCS(A54),各回ごと!$Q$5:$T$38,4,FALSE)&amp;"","")</f>
        <v/>
      </c>
      <c r="B58" s="403"/>
      <c r="C58" s="403"/>
      <c r="D58" s="403"/>
      <c r="E58" s="403" t="str">
        <f>IFERROR(VLOOKUP(DBCS(A54),各回ごと!$Q$5:$T$38,5,FALSE)&amp;"","")</f>
        <v/>
      </c>
      <c r="F58" s="403"/>
      <c r="G58" s="403"/>
      <c r="H58" s="403"/>
      <c r="I58" s="403"/>
      <c r="J58" s="403"/>
      <c r="K58" s="403"/>
      <c r="L58" s="404"/>
    </row>
  </sheetData>
  <mergeCells count="167">
    <mergeCell ref="H51:I52"/>
    <mergeCell ref="J51:J52"/>
    <mergeCell ref="K51:L52"/>
    <mergeCell ref="A53:D53"/>
    <mergeCell ref="E53:L53"/>
    <mergeCell ref="A51:B52"/>
    <mergeCell ref="C51:C52"/>
    <mergeCell ref="D51:D52"/>
    <mergeCell ref="E51:F52"/>
    <mergeCell ref="G51:G52"/>
    <mergeCell ref="A49:A50"/>
    <mergeCell ref="B49:B50"/>
    <mergeCell ref="D49:D50"/>
    <mergeCell ref="E49:L49"/>
    <mergeCell ref="E50:G50"/>
    <mergeCell ref="H50:J50"/>
    <mergeCell ref="K50:L50"/>
    <mergeCell ref="H46:I47"/>
    <mergeCell ref="J46:J47"/>
    <mergeCell ref="K46:L47"/>
    <mergeCell ref="A48:D48"/>
    <mergeCell ref="E48:L48"/>
    <mergeCell ref="A46:B47"/>
    <mergeCell ref="C46:C47"/>
    <mergeCell ref="D46:D47"/>
    <mergeCell ref="E46:F47"/>
    <mergeCell ref="G46:G47"/>
    <mergeCell ref="A44:A45"/>
    <mergeCell ref="B44:B45"/>
    <mergeCell ref="D44:D45"/>
    <mergeCell ref="E44:L44"/>
    <mergeCell ref="E45:G45"/>
    <mergeCell ref="H45:J45"/>
    <mergeCell ref="K45:L45"/>
    <mergeCell ref="H41:I42"/>
    <mergeCell ref="J41:J42"/>
    <mergeCell ref="K41:L42"/>
    <mergeCell ref="A43:D43"/>
    <mergeCell ref="E43:L43"/>
    <mergeCell ref="A41:B42"/>
    <mergeCell ref="C41:C42"/>
    <mergeCell ref="D41:D42"/>
    <mergeCell ref="E41:F42"/>
    <mergeCell ref="G41:G42"/>
    <mergeCell ref="A39:A40"/>
    <mergeCell ref="B39:B40"/>
    <mergeCell ref="D39:D40"/>
    <mergeCell ref="E39:L39"/>
    <mergeCell ref="E40:G40"/>
    <mergeCell ref="H40:J40"/>
    <mergeCell ref="K40:L40"/>
    <mergeCell ref="A3:B3"/>
    <mergeCell ref="C3:L3"/>
    <mergeCell ref="A4:B5"/>
    <mergeCell ref="C4:K4"/>
    <mergeCell ref="C5:K5"/>
    <mergeCell ref="C10:K11"/>
    <mergeCell ref="C12:J12"/>
    <mergeCell ref="A13:B13"/>
    <mergeCell ref="C13:L13"/>
    <mergeCell ref="A14:A15"/>
    <mergeCell ref="B14:B15"/>
    <mergeCell ref="D14:D15"/>
    <mergeCell ref="E14:L14"/>
    <mergeCell ref="E15:G15"/>
    <mergeCell ref="H15:J15"/>
    <mergeCell ref="A6:B11"/>
    <mergeCell ref="C6:K6"/>
    <mergeCell ref="C7:K7"/>
    <mergeCell ref="C8:K8"/>
    <mergeCell ref="C9:K9"/>
    <mergeCell ref="K15:L15"/>
    <mergeCell ref="H16:I17"/>
    <mergeCell ref="J16:J17"/>
    <mergeCell ref="K16:L17"/>
    <mergeCell ref="A18:D18"/>
    <mergeCell ref="E18:L18"/>
    <mergeCell ref="A16:B17"/>
    <mergeCell ref="C16:C17"/>
    <mergeCell ref="D16:D17"/>
    <mergeCell ref="E16:F17"/>
    <mergeCell ref="G16:G17"/>
    <mergeCell ref="A19:A20"/>
    <mergeCell ref="B19:B20"/>
    <mergeCell ref="D19:D20"/>
    <mergeCell ref="E19:L19"/>
    <mergeCell ref="E20:G20"/>
    <mergeCell ref="H20:J20"/>
    <mergeCell ref="K20:L20"/>
    <mergeCell ref="H21:I22"/>
    <mergeCell ref="J21:J22"/>
    <mergeCell ref="K21:L22"/>
    <mergeCell ref="A23:D23"/>
    <mergeCell ref="E23:L23"/>
    <mergeCell ref="A21:B22"/>
    <mergeCell ref="C21:C22"/>
    <mergeCell ref="D21:D22"/>
    <mergeCell ref="E21:F22"/>
    <mergeCell ref="G21:G22"/>
    <mergeCell ref="A24:A25"/>
    <mergeCell ref="B24:B25"/>
    <mergeCell ref="D24:D25"/>
    <mergeCell ref="E24:L24"/>
    <mergeCell ref="E25:G25"/>
    <mergeCell ref="H25:J25"/>
    <mergeCell ref="K25:L25"/>
    <mergeCell ref="H26:I27"/>
    <mergeCell ref="J26:J27"/>
    <mergeCell ref="K26:L27"/>
    <mergeCell ref="A28:D28"/>
    <mergeCell ref="E28:L28"/>
    <mergeCell ref="A26:B27"/>
    <mergeCell ref="C26:C27"/>
    <mergeCell ref="D26:D27"/>
    <mergeCell ref="E26:F27"/>
    <mergeCell ref="G26:G27"/>
    <mergeCell ref="A29:A30"/>
    <mergeCell ref="B29:B30"/>
    <mergeCell ref="D29:D30"/>
    <mergeCell ref="E29:L29"/>
    <mergeCell ref="E30:G30"/>
    <mergeCell ref="H30:J30"/>
    <mergeCell ref="K30:L30"/>
    <mergeCell ref="H31:I32"/>
    <mergeCell ref="J31:J32"/>
    <mergeCell ref="K31:L32"/>
    <mergeCell ref="A33:D33"/>
    <mergeCell ref="E33:L33"/>
    <mergeCell ref="A31:B32"/>
    <mergeCell ref="C31:C32"/>
    <mergeCell ref="D31:D32"/>
    <mergeCell ref="E31:F32"/>
    <mergeCell ref="G31:G32"/>
    <mergeCell ref="A34:A35"/>
    <mergeCell ref="B34:B35"/>
    <mergeCell ref="D34:D35"/>
    <mergeCell ref="E34:L34"/>
    <mergeCell ref="E35:G35"/>
    <mergeCell ref="H35:J35"/>
    <mergeCell ref="K35:L35"/>
    <mergeCell ref="A38:D38"/>
    <mergeCell ref="E38:L38"/>
    <mergeCell ref="A36:B37"/>
    <mergeCell ref="C36:C37"/>
    <mergeCell ref="D36:D37"/>
    <mergeCell ref="E36:F37"/>
    <mergeCell ref="G36:G37"/>
    <mergeCell ref="H36:I37"/>
    <mergeCell ref="J36:J37"/>
    <mergeCell ref="K36:L37"/>
    <mergeCell ref="A58:D58"/>
    <mergeCell ref="E58:L58"/>
    <mergeCell ref="A54:A55"/>
    <mergeCell ref="B54:B55"/>
    <mergeCell ref="D54:D55"/>
    <mergeCell ref="E54:L54"/>
    <mergeCell ref="E55:G55"/>
    <mergeCell ref="H55:J55"/>
    <mergeCell ref="K55:L55"/>
    <mergeCell ref="A56:B57"/>
    <mergeCell ref="C56:C57"/>
    <mergeCell ref="D56:D57"/>
    <mergeCell ref="E56:F57"/>
    <mergeCell ref="G56:G57"/>
    <mergeCell ref="H56:I57"/>
    <mergeCell ref="J56:J57"/>
    <mergeCell ref="K56:L57"/>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各回ごと!$Q$5:$Q$28</xm:f>
          </x14:formula1>
          <xm:sqref>A14:A15 A19:A20 A24:A25 A29:A30 A34:A35 A39:A40 A44:A45 A49:A50 A54:A55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20</vt:i4>
      </vt:variant>
    </vt:vector>
  </HeadingPairs>
  <TitlesOfParts>
    <vt:vector size="32" baseType="lpstr">
      <vt:lpstr>0515修正</vt:lpstr>
      <vt:lpstr>0722修正</vt:lpstr>
      <vt:lpstr>案１</vt:lpstr>
      <vt:lpstr>使い方</vt:lpstr>
      <vt:lpstr>各回ごと</vt:lpstr>
      <vt:lpstr>案２</vt:lpstr>
      <vt:lpstr>１学期</vt:lpstr>
      <vt:lpstr>２学期</vt:lpstr>
      <vt:lpstr>３学期</vt:lpstr>
      <vt:lpstr>国語</vt:lpstr>
      <vt:lpstr>ポートフォリオ</vt:lpstr>
      <vt:lpstr>社会190416</vt:lpstr>
      <vt:lpstr>'0515修正'!Print_Area</vt:lpstr>
      <vt:lpstr>'0722修正'!Print_Area</vt:lpstr>
      <vt:lpstr>'１学期'!Print_Area</vt:lpstr>
      <vt:lpstr>'２学期'!Print_Area</vt:lpstr>
      <vt:lpstr>'３学期'!Print_Area</vt:lpstr>
      <vt:lpstr>ポートフォリオ!Print_Area</vt:lpstr>
      <vt:lpstr>案１!Print_Area</vt:lpstr>
      <vt:lpstr>案２!Print_Area</vt:lpstr>
      <vt:lpstr>各回ごと!Print_Area</vt:lpstr>
      <vt:lpstr>使い方!Print_Area</vt:lpstr>
      <vt:lpstr>'0515修正'!Print_Titles</vt:lpstr>
      <vt:lpstr>'0722修正'!Print_Titles</vt:lpstr>
      <vt:lpstr>'１学期'!Print_Titles</vt:lpstr>
      <vt:lpstr>'２学期'!Print_Titles</vt:lpstr>
      <vt:lpstr>'３学期'!Print_Titles</vt:lpstr>
      <vt:lpstr>案１!Print_Titles</vt:lpstr>
      <vt:lpstr>案２!Print_Titles</vt:lpstr>
      <vt:lpstr>各回ごと!Print_Titles</vt:lpstr>
      <vt:lpstr>国語!Print_Titles</vt:lpstr>
      <vt:lpstr>社会190416!Print_Titles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2022-02-02T14:44:52Z</dcterms:created>
  <dcterms:modified xsi:type="dcterms:W3CDTF">2022-02-03T02:41:44Z</dcterms:modified>
</cp:coreProperties>
</file>